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3_Missions\05_UEFP\01_FSE\FSE_21-27\04-Docutheque\4.Modeles\4.outils_pratiques\"/>
    </mc:Choice>
  </mc:AlternateContent>
  <bookViews>
    <workbookView xWindow="-480" yWindow="-150" windowWidth="14835" windowHeight="9405" tabRatio="757"/>
  </bookViews>
  <sheets>
    <sheet name="JANVIER" sheetId="1" r:id="rId1"/>
    <sheet name="FEVRIER" sheetId="2" r:id="rId2"/>
    <sheet name="MARS" sheetId="3" r:id="rId3"/>
    <sheet name="AVRIL" sheetId="4" r:id="rId4"/>
    <sheet name="MAI" sheetId="5" r:id="rId5"/>
    <sheet name="JUIN" sheetId="6" r:id="rId6"/>
    <sheet name="JUILLET" sheetId="7" r:id="rId7"/>
    <sheet name="AOUT" sheetId="8" r:id="rId8"/>
    <sheet name="SEPTEMBRE" sheetId="9" r:id="rId9"/>
    <sheet name="OCTOBRE" sheetId="10" r:id="rId10"/>
    <sheet name="NOVEMBRE" sheetId="11" r:id="rId11"/>
    <sheet name="DECEMBRE" sheetId="12" r:id="rId12"/>
    <sheet name="TOTAL ANNUEL" sheetId="55" r:id="rId13"/>
  </sheets>
  <definedNames>
    <definedName name="_xlnm.Print_Titles" localSheetId="7">AOUT!$A:$A</definedName>
    <definedName name="_xlnm.Print_Titles" localSheetId="3">AVRIL!$A:$A</definedName>
    <definedName name="_xlnm.Print_Titles" localSheetId="11">DECEMBRE!$A:$A</definedName>
    <definedName name="_xlnm.Print_Titles" localSheetId="1">FEVRIER!$A:$A</definedName>
    <definedName name="_xlnm.Print_Titles" localSheetId="0">JANVIER!$A:$A</definedName>
    <definedName name="_xlnm.Print_Titles" localSheetId="6">JUILLET!$A:$A</definedName>
    <definedName name="_xlnm.Print_Titles" localSheetId="5">JUIN!$A:$A</definedName>
    <definedName name="_xlnm.Print_Titles" localSheetId="4">MAI!$A:$A</definedName>
    <definedName name="_xlnm.Print_Titles" localSheetId="2">MARS!$A:$A</definedName>
    <definedName name="_xlnm.Print_Titles" localSheetId="10">NOVEMBRE!$A:$A</definedName>
    <definedName name="_xlnm.Print_Titles" localSheetId="9">OCTOBRE!$A:$A</definedName>
    <definedName name="_xlnm.Print_Titles" localSheetId="8">SEPTEMBRE!$A:$A</definedName>
    <definedName name="_xlnm.Print_Area" localSheetId="7">AOUT!$A$1:$J$35</definedName>
    <definedName name="_xlnm.Print_Area" localSheetId="3">AVRIL!$A$1:$J$36</definedName>
    <definedName name="_xlnm.Print_Area" localSheetId="11">DECEMBRE!$A$1:$J$35</definedName>
    <definedName name="_xlnm.Print_Area" localSheetId="1">FEVRIER!$A$1:$Q$48</definedName>
    <definedName name="_xlnm.Print_Area" localSheetId="0">JANVIER!$A$1:$AM$48</definedName>
    <definedName name="_xlnm.Print_Area" localSheetId="6">JUILLET!$A$1:$J$35</definedName>
    <definedName name="_xlnm.Print_Area" localSheetId="5">JUIN!$A$1:$J$35</definedName>
    <definedName name="_xlnm.Print_Area" localSheetId="4">MAI!$A$1:$J$36</definedName>
    <definedName name="_xlnm.Print_Area" localSheetId="2">MARS!$A$1:$J$35</definedName>
    <definedName name="_xlnm.Print_Area" localSheetId="10">NOVEMBRE!$A$1:$J$35</definedName>
    <definedName name="_xlnm.Print_Area" localSheetId="9">OCTOBRE!$A$1:$J$35</definedName>
    <definedName name="_xlnm.Print_Area" localSheetId="8">SEPTEMBRE!$A$1:$J$35</definedName>
    <definedName name="_xlnm.Print_Area" localSheetId="12">'TOTAL ANNUEL'!$A$1:$Q$28</definedName>
  </definedNames>
  <calcPr calcId="162913"/>
  <customWorkbookViews>
    <customWorkbookView name="gdescombes - Affichage personnalisé" guid="{B2D5D457-9994-4817-963E-7EA8DAAEE2A4}" mergeInterval="0" personalView="1" maximized="1" xWindow="1" yWindow="1" windowWidth="1280" windowHeight="532" activeSheetId="3"/>
  </customWorkbookViews>
</workbook>
</file>

<file path=xl/calcChain.xml><?xml version="1.0" encoding="utf-8"?>
<calcChain xmlns="http://schemas.openxmlformats.org/spreadsheetml/2006/main">
  <c r="F8" i="55" l="1"/>
  <c r="Q22" i="55" l="1"/>
  <c r="Q21" i="55"/>
  <c r="Q20" i="55"/>
  <c r="Q19" i="55"/>
  <c r="Q14" i="55"/>
  <c r="Q12" i="55"/>
  <c r="Q11" i="55"/>
  <c r="Q17" i="55"/>
  <c r="Q18" i="55"/>
  <c r="Q16" i="55"/>
  <c r="Q15" i="55"/>
  <c r="Q13" i="55"/>
  <c r="Q6" i="12"/>
  <c r="A40" i="12" s="1"/>
  <c r="Q6" i="11"/>
  <c r="Q6" i="10"/>
  <c r="A40" i="10" s="1"/>
  <c r="Q6" i="9"/>
  <c r="A40" i="9" s="1"/>
  <c r="Q6" i="8"/>
  <c r="A41" i="8" s="1"/>
  <c r="Q6" i="7"/>
  <c r="Q6" i="6"/>
  <c r="A39" i="6" s="1"/>
  <c r="Q6" i="5"/>
  <c r="A37" i="5" s="1"/>
  <c r="Q6" i="4"/>
  <c r="A40" i="4" s="1"/>
  <c r="Q6" i="3"/>
  <c r="Q6" i="2"/>
  <c r="B7" i="55"/>
  <c r="B6" i="55"/>
  <c r="B26" i="55" s="1"/>
  <c r="G27" i="55"/>
  <c r="B27" i="55"/>
  <c r="G26" i="55"/>
  <c r="D11" i="55"/>
  <c r="E11" i="55"/>
  <c r="F11" i="55"/>
  <c r="G11" i="55"/>
  <c r="H11" i="55"/>
  <c r="I11" i="55"/>
  <c r="J11" i="55"/>
  <c r="K11" i="55"/>
  <c r="L11" i="55"/>
  <c r="M11" i="55"/>
  <c r="N11" i="55"/>
  <c r="E12" i="55"/>
  <c r="F12" i="55"/>
  <c r="G12" i="55"/>
  <c r="H12" i="55"/>
  <c r="I12" i="55"/>
  <c r="J12" i="55"/>
  <c r="K12" i="55"/>
  <c r="L12" i="55"/>
  <c r="M12" i="55"/>
  <c r="N12" i="55"/>
  <c r="D13" i="55"/>
  <c r="F13" i="55"/>
  <c r="G13" i="55"/>
  <c r="H13" i="55"/>
  <c r="I13" i="55"/>
  <c r="J13" i="55"/>
  <c r="K13" i="55"/>
  <c r="L13" i="55"/>
  <c r="M13" i="55"/>
  <c r="N13" i="55"/>
  <c r="D14" i="55"/>
  <c r="E14" i="55"/>
  <c r="G14" i="55"/>
  <c r="H14" i="55"/>
  <c r="I14" i="55"/>
  <c r="J14" i="55"/>
  <c r="K14" i="55"/>
  <c r="L14" i="55"/>
  <c r="M14" i="55"/>
  <c r="N14" i="55"/>
  <c r="D15" i="55"/>
  <c r="E15" i="55"/>
  <c r="F15" i="55"/>
  <c r="H15" i="55"/>
  <c r="I15" i="55"/>
  <c r="J15" i="55"/>
  <c r="K15" i="55"/>
  <c r="L15" i="55"/>
  <c r="M15" i="55"/>
  <c r="N15" i="55"/>
  <c r="D16" i="55"/>
  <c r="E16" i="55"/>
  <c r="F16" i="55"/>
  <c r="G16" i="55"/>
  <c r="I16" i="55"/>
  <c r="J16" i="55"/>
  <c r="K16" i="55"/>
  <c r="L16" i="55"/>
  <c r="M16" i="55"/>
  <c r="N16" i="55"/>
  <c r="D17" i="55"/>
  <c r="E17" i="55"/>
  <c r="F17" i="55"/>
  <c r="G17" i="55"/>
  <c r="H17" i="55"/>
  <c r="J17" i="55"/>
  <c r="K17" i="55"/>
  <c r="L17" i="55"/>
  <c r="M17" i="55"/>
  <c r="N17" i="55"/>
  <c r="D18" i="55"/>
  <c r="E18" i="55"/>
  <c r="F18" i="55"/>
  <c r="G18" i="55"/>
  <c r="H18" i="55"/>
  <c r="I18" i="55"/>
  <c r="K18" i="55"/>
  <c r="L18" i="55"/>
  <c r="M18" i="55"/>
  <c r="N18" i="55"/>
  <c r="D19" i="55"/>
  <c r="E19" i="55"/>
  <c r="F19" i="55"/>
  <c r="G19" i="55"/>
  <c r="H19" i="55"/>
  <c r="I19" i="55"/>
  <c r="J19" i="55"/>
  <c r="L19" i="55"/>
  <c r="M19" i="55"/>
  <c r="N19" i="55"/>
  <c r="D20" i="55"/>
  <c r="E20" i="55"/>
  <c r="F20" i="55"/>
  <c r="G20" i="55"/>
  <c r="H20" i="55"/>
  <c r="I20" i="55"/>
  <c r="J20" i="55"/>
  <c r="K20" i="55"/>
  <c r="M20" i="55"/>
  <c r="N20" i="55"/>
  <c r="D21" i="55"/>
  <c r="E21" i="55"/>
  <c r="F21" i="55"/>
  <c r="G21" i="55"/>
  <c r="H21" i="55"/>
  <c r="I21" i="55"/>
  <c r="J21" i="55"/>
  <c r="K21" i="55"/>
  <c r="L21" i="55"/>
  <c r="M21" i="55"/>
  <c r="N21" i="55"/>
  <c r="D22" i="55"/>
  <c r="E22" i="55"/>
  <c r="F22" i="55"/>
  <c r="G22" i="55"/>
  <c r="H22" i="55"/>
  <c r="I22" i="55"/>
  <c r="J22" i="55"/>
  <c r="K22" i="55"/>
  <c r="L22" i="55"/>
  <c r="M22" i="55"/>
  <c r="N22" i="55"/>
  <c r="C22" i="55"/>
  <c r="C21" i="55"/>
  <c r="C20" i="55"/>
  <c r="C19" i="55"/>
  <c r="C18" i="55"/>
  <c r="C17" i="55"/>
  <c r="C16" i="55"/>
  <c r="C15" i="55"/>
  <c r="C14" i="55"/>
  <c r="C13" i="55"/>
  <c r="C12" i="55"/>
  <c r="G47" i="12"/>
  <c r="G46" i="12"/>
  <c r="P42" i="12"/>
  <c r="M42" i="12"/>
  <c r="L42" i="12"/>
  <c r="K42" i="12"/>
  <c r="J42" i="12"/>
  <c r="I42" i="12"/>
  <c r="H42" i="12"/>
  <c r="G42" i="12"/>
  <c r="F42" i="12"/>
  <c r="E42" i="12"/>
  <c r="D42" i="12"/>
  <c r="C42" i="12"/>
  <c r="B42" i="12"/>
  <c r="N41" i="12"/>
  <c r="A41" i="12"/>
  <c r="N40" i="12"/>
  <c r="N39" i="12"/>
  <c r="A39" i="12"/>
  <c r="N38" i="12"/>
  <c r="N37" i="12"/>
  <c r="A37" i="12"/>
  <c r="N36" i="12"/>
  <c r="N35" i="12"/>
  <c r="A35" i="12"/>
  <c r="N34" i="12"/>
  <c r="N33" i="12"/>
  <c r="A33" i="12"/>
  <c r="N32" i="12"/>
  <c r="N31" i="12"/>
  <c r="A31" i="12"/>
  <c r="N30" i="12"/>
  <c r="N29" i="12"/>
  <c r="A29" i="12"/>
  <c r="N28" i="12"/>
  <c r="N27" i="12"/>
  <c r="A27" i="12"/>
  <c r="N26" i="12"/>
  <c r="N25" i="12"/>
  <c r="A25" i="12"/>
  <c r="N24" i="12"/>
  <c r="N23" i="12"/>
  <c r="A23" i="12"/>
  <c r="N22" i="12"/>
  <c r="N21" i="12"/>
  <c r="A21" i="12"/>
  <c r="N20" i="12"/>
  <c r="N19" i="12"/>
  <c r="A19" i="12"/>
  <c r="N18" i="12"/>
  <c r="N17" i="12"/>
  <c r="A17" i="12"/>
  <c r="N16" i="12"/>
  <c r="N15" i="12"/>
  <c r="A15" i="12"/>
  <c r="N14" i="12"/>
  <c r="N13" i="12"/>
  <c r="A13" i="12"/>
  <c r="N12" i="12"/>
  <c r="N11" i="12"/>
  <c r="N42" i="12" s="1"/>
  <c r="A11" i="12"/>
  <c r="C7" i="12"/>
  <c r="C47" i="12" s="1"/>
  <c r="C6" i="12"/>
  <c r="C46" i="12" s="1"/>
  <c r="A4" i="12"/>
  <c r="G47" i="11"/>
  <c r="G46" i="11"/>
  <c r="P42" i="11"/>
  <c r="M42" i="11"/>
  <c r="L42" i="11"/>
  <c r="K42" i="11"/>
  <c r="J42" i="11"/>
  <c r="I42" i="11"/>
  <c r="H42" i="11"/>
  <c r="G42" i="11"/>
  <c r="F42" i="11"/>
  <c r="E42" i="11"/>
  <c r="D42" i="11"/>
  <c r="C42" i="11"/>
  <c r="B42" i="11"/>
  <c r="N41" i="11"/>
  <c r="N40" i="11"/>
  <c r="A40" i="11"/>
  <c r="N39" i="11"/>
  <c r="A39" i="11"/>
  <c r="N38" i="11"/>
  <c r="A38" i="11"/>
  <c r="N37" i="11"/>
  <c r="A37" i="11"/>
  <c r="N36" i="11"/>
  <c r="A36" i="11"/>
  <c r="N35" i="11"/>
  <c r="A35" i="11"/>
  <c r="N34" i="11"/>
  <c r="A34" i="11"/>
  <c r="N33" i="11"/>
  <c r="A33" i="11"/>
  <c r="N32" i="11"/>
  <c r="A32" i="11"/>
  <c r="N31" i="11"/>
  <c r="A31" i="11"/>
  <c r="N30" i="11"/>
  <c r="A30" i="11"/>
  <c r="N29" i="11"/>
  <c r="A29" i="11"/>
  <c r="N28" i="11"/>
  <c r="A28" i="11"/>
  <c r="N27" i="11"/>
  <c r="A27" i="11"/>
  <c r="N26" i="11"/>
  <c r="A26" i="11"/>
  <c r="N25" i="11"/>
  <c r="A25" i="11"/>
  <c r="N24" i="11"/>
  <c r="A24" i="11"/>
  <c r="N23" i="11"/>
  <c r="A23" i="11"/>
  <c r="N22" i="11"/>
  <c r="A22" i="11"/>
  <c r="N21" i="11"/>
  <c r="A21" i="11"/>
  <c r="N20" i="11"/>
  <c r="A20" i="11"/>
  <c r="N19" i="11"/>
  <c r="A19" i="11"/>
  <c r="N18" i="11"/>
  <c r="A18" i="11"/>
  <c r="N17" i="11"/>
  <c r="A17" i="11"/>
  <c r="N16" i="11"/>
  <c r="A16" i="11"/>
  <c r="N15" i="11"/>
  <c r="A15" i="11"/>
  <c r="N14" i="11"/>
  <c r="A14" i="11"/>
  <c r="N13" i="11"/>
  <c r="A13" i="11"/>
  <c r="N12" i="11"/>
  <c r="A12" i="11"/>
  <c r="N11" i="11"/>
  <c r="N42" i="11" s="1"/>
  <c r="A11" i="11"/>
  <c r="C7" i="11"/>
  <c r="C47" i="11" s="1"/>
  <c r="C6" i="11"/>
  <c r="C46" i="11" s="1"/>
  <c r="J4" i="11"/>
  <c r="A4" i="11"/>
  <c r="A41" i="10"/>
  <c r="G47" i="10"/>
  <c r="G46" i="10"/>
  <c r="P42" i="10"/>
  <c r="M42" i="10"/>
  <c r="L42" i="10"/>
  <c r="K42" i="10"/>
  <c r="L20" i="55" s="1"/>
  <c r="J42" i="10"/>
  <c r="I42" i="10"/>
  <c r="H42" i="10"/>
  <c r="G42" i="10"/>
  <c r="F42" i="10"/>
  <c r="E42" i="10"/>
  <c r="D42" i="10"/>
  <c r="C42" i="10"/>
  <c r="B42" i="10"/>
  <c r="N41" i="10"/>
  <c r="N40" i="10"/>
  <c r="N39" i="10"/>
  <c r="A39" i="10"/>
  <c r="N38" i="10"/>
  <c r="N37" i="10"/>
  <c r="A37" i="10"/>
  <c r="N36" i="10"/>
  <c r="N35" i="10"/>
  <c r="A35" i="10"/>
  <c r="N34" i="10"/>
  <c r="N33" i="10"/>
  <c r="A33" i="10"/>
  <c r="N32" i="10"/>
  <c r="N31" i="10"/>
  <c r="A31" i="10"/>
  <c r="N30" i="10"/>
  <c r="N29" i="10"/>
  <c r="A29" i="10"/>
  <c r="N28" i="10"/>
  <c r="N27" i="10"/>
  <c r="A27" i="10"/>
  <c r="N26" i="10"/>
  <c r="N25" i="10"/>
  <c r="A25" i="10"/>
  <c r="N24" i="10"/>
  <c r="N23" i="10"/>
  <c r="A23" i="10"/>
  <c r="N22" i="10"/>
  <c r="N21" i="10"/>
  <c r="A21" i="10"/>
  <c r="N20" i="10"/>
  <c r="N19" i="10"/>
  <c r="A19" i="10"/>
  <c r="N18" i="10"/>
  <c r="N17" i="10"/>
  <c r="A17" i="10"/>
  <c r="N16" i="10"/>
  <c r="N15" i="10"/>
  <c r="A15" i="10"/>
  <c r="N14" i="10"/>
  <c r="N13" i="10"/>
  <c r="A13" i="10"/>
  <c r="N12" i="10"/>
  <c r="N11" i="10"/>
  <c r="N42" i="10" s="1"/>
  <c r="A11" i="10"/>
  <c r="C7" i="10"/>
  <c r="C47" i="10" s="1"/>
  <c r="C6" i="10"/>
  <c r="C46" i="10" s="1"/>
  <c r="J4" i="10"/>
  <c r="A4" i="10"/>
  <c r="G47" i="9"/>
  <c r="G46" i="9"/>
  <c r="P42" i="9"/>
  <c r="M42" i="9"/>
  <c r="L42" i="9"/>
  <c r="K42" i="9"/>
  <c r="J42" i="9"/>
  <c r="K19" i="55" s="1"/>
  <c r="I42" i="9"/>
  <c r="H42" i="9"/>
  <c r="G42" i="9"/>
  <c r="F42" i="9"/>
  <c r="E42" i="9"/>
  <c r="D42" i="9"/>
  <c r="C42" i="9"/>
  <c r="B42" i="9"/>
  <c r="N41" i="9"/>
  <c r="N40" i="9"/>
  <c r="N39" i="9"/>
  <c r="N38" i="9"/>
  <c r="N37" i="9"/>
  <c r="N36" i="9"/>
  <c r="N35" i="9"/>
  <c r="N34" i="9"/>
  <c r="N33" i="9"/>
  <c r="A33" i="9"/>
  <c r="N32" i="9"/>
  <c r="N31" i="9"/>
  <c r="N30" i="9"/>
  <c r="N29" i="9"/>
  <c r="N28" i="9"/>
  <c r="N27" i="9"/>
  <c r="N26" i="9"/>
  <c r="N25" i="9"/>
  <c r="A25" i="9"/>
  <c r="N24" i="9"/>
  <c r="N23" i="9"/>
  <c r="N22" i="9"/>
  <c r="N21" i="9"/>
  <c r="N20" i="9"/>
  <c r="N19" i="9"/>
  <c r="N18" i="9"/>
  <c r="N17" i="9"/>
  <c r="A17" i="9"/>
  <c r="N16" i="9"/>
  <c r="N15" i="9"/>
  <c r="N14" i="9"/>
  <c r="N13" i="9"/>
  <c r="N12" i="9"/>
  <c r="N11" i="9"/>
  <c r="N42" i="9" s="1"/>
  <c r="C7" i="9"/>
  <c r="C47" i="9" s="1"/>
  <c r="C6" i="9"/>
  <c r="C46" i="9" s="1"/>
  <c r="A4" i="9"/>
  <c r="G47" i="8"/>
  <c r="G46" i="8"/>
  <c r="P42" i="8"/>
  <c r="M42" i="8"/>
  <c r="L42" i="8"/>
  <c r="K42" i="8"/>
  <c r="J42" i="8"/>
  <c r="I42" i="8"/>
  <c r="J18" i="55" s="1"/>
  <c r="H42" i="8"/>
  <c r="G42" i="8"/>
  <c r="F42" i="8"/>
  <c r="E42" i="8"/>
  <c r="D42" i="8"/>
  <c r="C42" i="8"/>
  <c r="B42" i="8"/>
  <c r="N41" i="8"/>
  <c r="N40" i="8"/>
  <c r="N39" i="8"/>
  <c r="N38" i="8"/>
  <c r="A38" i="8"/>
  <c r="N37" i="8"/>
  <c r="N36" i="8"/>
  <c r="A36" i="8"/>
  <c r="N35" i="8"/>
  <c r="N34" i="8"/>
  <c r="A34" i="8"/>
  <c r="N33" i="8"/>
  <c r="N32" i="8"/>
  <c r="A32" i="8"/>
  <c r="N31" i="8"/>
  <c r="N30" i="8"/>
  <c r="A30" i="8"/>
  <c r="N29" i="8"/>
  <c r="N28" i="8"/>
  <c r="A28" i="8"/>
  <c r="N27" i="8"/>
  <c r="N26" i="8"/>
  <c r="A26" i="8"/>
  <c r="N25" i="8"/>
  <c r="N24" i="8"/>
  <c r="A24" i="8"/>
  <c r="N23" i="8"/>
  <c r="N22" i="8"/>
  <c r="A22" i="8"/>
  <c r="N21" i="8"/>
  <c r="N20" i="8"/>
  <c r="A20" i="8"/>
  <c r="N19" i="8"/>
  <c r="N18" i="8"/>
  <c r="A18" i="8"/>
  <c r="N17" i="8"/>
  <c r="N16" i="8"/>
  <c r="A16" i="8"/>
  <c r="N15" i="8"/>
  <c r="N14" i="8"/>
  <c r="A14" i="8"/>
  <c r="N13" i="8"/>
  <c r="N12" i="8"/>
  <c r="A12" i="8"/>
  <c r="N11" i="8"/>
  <c r="N42" i="8" s="1"/>
  <c r="C7" i="8"/>
  <c r="C47" i="8" s="1"/>
  <c r="C6" i="8"/>
  <c r="C46" i="8" s="1"/>
  <c r="J4" i="8"/>
  <c r="A39" i="4"/>
  <c r="A41" i="3"/>
  <c r="A40" i="3"/>
  <c r="A39" i="3"/>
  <c r="A38" i="3"/>
  <c r="A40" i="6"/>
  <c r="A41" i="7"/>
  <c r="A40" i="7"/>
  <c r="A39" i="7"/>
  <c r="G47" i="7"/>
  <c r="G46" i="7"/>
  <c r="P42" i="7"/>
  <c r="M42" i="7"/>
  <c r="L42" i="7"/>
  <c r="K42" i="7"/>
  <c r="J42" i="7"/>
  <c r="I42" i="7"/>
  <c r="H42" i="7"/>
  <c r="I17" i="55" s="1"/>
  <c r="G42" i="7"/>
  <c r="F42" i="7"/>
  <c r="E42" i="7"/>
  <c r="D42" i="7"/>
  <c r="C42" i="7"/>
  <c r="B42" i="7"/>
  <c r="N41" i="7"/>
  <c r="N40" i="7"/>
  <c r="N39" i="7"/>
  <c r="N38" i="7"/>
  <c r="A38" i="7"/>
  <c r="N37" i="7"/>
  <c r="A37" i="7"/>
  <c r="N36" i="7"/>
  <c r="A36" i="7"/>
  <c r="N35" i="7"/>
  <c r="A35" i="7"/>
  <c r="N34" i="7"/>
  <c r="A34" i="7"/>
  <c r="N33" i="7"/>
  <c r="A33" i="7"/>
  <c r="N32" i="7"/>
  <c r="A32" i="7"/>
  <c r="N31" i="7"/>
  <c r="A31" i="7"/>
  <c r="N30" i="7"/>
  <c r="A30" i="7"/>
  <c r="N29" i="7"/>
  <c r="A29" i="7"/>
  <c r="N28" i="7"/>
  <c r="A28" i="7"/>
  <c r="N27" i="7"/>
  <c r="A27" i="7"/>
  <c r="N26" i="7"/>
  <c r="A26" i="7"/>
  <c r="N25" i="7"/>
  <c r="A25" i="7"/>
  <c r="N24" i="7"/>
  <c r="A24" i="7"/>
  <c r="N23" i="7"/>
  <c r="A23" i="7"/>
  <c r="N22" i="7"/>
  <c r="A22" i="7"/>
  <c r="N21" i="7"/>
  <c r="A21" i="7"/>
  <c r="N20" i="7"/>
  <c r="A20" i="7"/>
  <c r="N19" i="7"/>
  <c r="A19" i="7"/>
  <c r="N18" i="7"/>
  <c r="A18" i="7"/>
  <c r="N17" i="7"/>
  <c r="A17" i="7"/>
  <c r="N16" i="7"/>
  <c r="A16" i="7"/>
  <c r="N15" i="7"/>
  <c r="A15" i="7"/>
  <c r="N14" i="7"/>
  <c r="A14" i="7"/>
  <c r="N13" i="7"/>
  <c r="A13" i="7"/>
  <c r="N12" i="7"/>
  <c r="A12" i="7"/>
  <c r="N11" i="7"/>
  <c r="N42" i="7" s="1"/>
  <c r="A11" i="7"/>
  <c r="C7" i="7"/>
  <c r="C47" i="7" s="1"/>
  <c r="C6" i="7"/>
  <c r="C46" i="7" s="1"/>
  <c r="J4" i="7"/>
  <c r="A4" i="7"/>
  <c r="G47" i="6"/>
  <c r="G46" i="6"/>
  <c r="P42" i="6"/>
  <c r="M42" i="6"/>
  <c r="L42" i="6"/>
  <c r="K42" i="6"/>
  <c r="J42" i="6"/>
  <c r="I42" i="6"/>
  <c r="H42" i="6"/>
  <c r="G42" i="6"/>
  <c r="H16" i="55" s="1"/>
  <c r="F42" i="6"/>
  <c r="E42" i="6"/>
  <c r="D42" i="6"/>
  <c r="C42" i="6"/>
  <c r="B42" i="6"/>
  <c r="N41" i="6"/>
  <c r="N40" i="6"/>
  <c r="N39" i="6"/>
  <c r="N38" i="6"/>
  <c r="N37" i="6"/>
  <c r="A37" i="6"/>
  <c r="N36" i="6"/>
  <c r="N35" i="6"/>
  <c r="A35" i="6"/>
  <c r="N34" i="6"/>
  <c r="N33" i="6"/>
  <c r="A33" i="6"/>
  <c r="N32" i="6"/>
  <c r="N31" i="6"/>
  <c r="A31" i="6"/>
  <c r="N30" i="6"/>
  <c r="N29" i="6"/>
  <c r="A29" i="6"/>
  <c r="N28" i="6"/>
  <c r="N27" i="6"/>
  <c r="A27" i="6"/>
  <c r="N26" i="6"/>
  <c r="N25" i="6"/>
  <c r="A25" i="6"/>
  <c r="N24" i="6"/>
  <c r="N23" i="6"/>
  <c r="A23" i="6"/>
  <c r="N22" i="6"/>
  <c r="N21" i="6"/>
  <c r="A21" i="6"/>
  <c r="N20" i="6"/>
  <c r="N19" i="6"/>
  <c r="A19" i="6"/>
  <c r="N18" i="6"/>
  <c r="N17" i="6"/>
  <c r="A17" i="6"/>
  <c r="N16" i="6"/>
  <c r="N15" i="6"/>
  <c r="A15" i="6"/>
  <c r="N14" i="6"/>
  <c r="N13" i="6"/>
  <c r="A13" i="6"/>
  <c r="N12" i="6"/>
  <c r="N11" i="6"/>
  <c r="N42" i="6" s="1"/>
  <c r="A11" i="6"/>
  <c r="C7" i="6"/>
  <c r="C47" i="6" s="1"/>
  <c r="C6" i="6"/>
  <c r="C46" i="6" s="1"/>
  <c r="J4" i="6"/>
  <c r="A4" i="6"/>
  <c r="G47" i="5"/>
  <c r="G46" i="5"/>
  <c r="P42" i="5"/>
  <c r="M42" i="5"/>
  <c r="L42" i="5"/>
  <c r="K42" i="5"/>
  <c r="J42" i="5"/>
  <c r="I42" i="5"/>
  <c r="H42" i="5"/>
  <c r="G42" i="5"/>
  <c r="F42" i="5"/>
  <c r="G15" i="55" s="1"/>
  <c r="E42" i="5"/>
  <c r="D42" i="5"/>
  <c r="C42" i="5"/>
  <c r="B42" i="5"/>
  <c r="N41" i="5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42" i="5" s="1"/>
  <c r="C7" i="5"/>
  <c r="C47" i="5" s="1"/>
  <c r="C6" i="5"/>
  <c r="C46" i="5" s="1"/>
  <c r="A4" i="5"/>
  <c r="G47" i="4"/>
  <c r="G46" i="4"/>
  <c r="P42" i="4"/>
  <c r="M42" i="4"/>
  <c r="L42" i="4"/>
  <c r="K42" i="4"/>
  <c r="J42" i="4"/>
  <c r="I42" i="4"/>
  <c r="H42" i="4"/>
  <c r="G42" i="4"/>
  <c r="F42" i="4"/>
  <c r="E42" i="4"/>
  <c r="F14" i="55" s="1"/>
  <c r="D42" i="4"/>
  <c r="C42" i="4"/>
  <c r="B42" i="4"/>
  <c r="N41" i="4"/>
  <c r="N40" i="4"/>
  <c r="N39" i="4"/>
  <c r="N38" i="4"/>
  <c r="A38" i="4"/>
  <c r="N37" i="4"/>
  <c r="A37" i="4"/>
  <c r="N36" i="4"/>
  <c r="A36" i="4"/>
  <c r="N35" i="4"/>
  <c r="A35" i="4"/>
  <c r="N34" i="4"/>
  <c r="A34" i="4"/>
  <c r="N33" i="4"/>
  <c r="A33" i="4"/>
  <c r="N32" i="4"/>
  <c r="A32" i="4"/>
  <c r="N31" i="4"/>
  <c r="A31" i="4"/>
  <c r="N30" i="4"/>
  <c r="A30" i="4"/>
  <c r="N29" i="4"/>
  <c r="A29" i="4"/>
  <c r="N28" i="4"/>
  <c r="A28" i="4"/>
  <c r="N27" i="4"/>
  <c r="A27" i="4"/>
  <c r="N26" i="4"/>
  <c r="A26" i="4"/>
  <c r="N25" i="4"/>
  <c r="A25" i="4"/>
  <c r="N24" i="4"/>
  <c r="A24" i="4"/>
  <c r="N23" i="4"/>
  <c r="A23" i="4"/>
  <c r="N22" i="4"/>
  <c r="A22" i="4"/>
  <c r="N21" i="4"/>
  <c r="A21" i="4"/>
  <c r="N20" i="4"/>
  <c r="A20" i="4"/>
  <c r="N19" i="4"/>
  <c r="A19" i="4"/>
  <c r="N18" i="4"/>
  <c r="A18" i="4"/>
  <c r="N17" i="4"/>
  <c r="A17" i="4"/>
  <c r="N16" i="4"/>
  <c r="A16" i="4"/>
  <c r="N15" i="4"/>
  <c r="A15" i="4"/>
  <c r="N14" i="4"/>
  <c r="A14" i="4"/>
  <c r="N13" i="4"/>
  <c r="A13" i="4"/>
  <c r="N12" i="4"/>
  <c r="A12" i="4"/>
  <c r="N11" i="4"/>
  <c r="N42" i="4" s="1"/>
  <c r="A11" i="4"/>
  <c r="C7" i="4"/>
  <c r="C47" i="4" s="1"/>
  <c r="C6" i="4"/>
  <c r="C46" i="4" s="1"/>
  <c r="J4" i="4"/>
  <c r="A4" i="4"/>
  <c r="G47" i="3"/>
  <c r="G46" i="3"/>
  <c r="P42" i="3"/>
  <c r="M42" i="3"/>
  <c r="L42" i="3"/>
  <c r="K42" i="3"/>
  <c r="J42" i="3"/>
  <c r="I42" i="3"/>
  <c r="H42" i="3"/>
  <c r="G42" i="3"/>
  <c r="F42" i="3"/>
  <c r="E42" i="3"/>
  <c r="D42" i="3"/>
  <c r="E13" i="55" s="1"/>
  <c r="C42" i="3"/>
  <c r="B42" i="3"/>
  <c r="N41" i="3"/>
  <c r="N40" i="3"/>
  <c r="N39" i="3"/>
  <c r="N38" i="3"/>
  <c r="N37" i="3"/>
  <c r="A37" i="3"/>
  <c r="N36" i="3"/>
  <c r="A36" i="3"/>
  <c r="N35" i="3"/>
  <c r="A35" i="3"/>
  <c r="N34" i="3"/>
  <c r="A34" i="3"/>
  <c r="N33" i="3"/>
  <c r="A33" i="3"/>
  <c r="N32" i="3"/>
  <c r="A32" i="3"/>
  <c r="N31" i="3"/>
  <c r="A31" i="3"/>
  <c r="N30" i="3"/>
  <c r="A30" i="3"/>
  <c r="N29" i="3"/>
  <c r="A29" i="3"/>
  <c r="N28" i="3"/>
  <c r="A28" i="3"/>
  <c r="N27" i="3"/>
  <c r="A27" i="3"/>
  <c r="N26" i="3"/>
  <c r="A26" i="3"/>
  <c r="N25" i="3"/>
  <c r="A25" i="3"/>
  <c r="N24" i="3"/>
  <c r="A24" i="3"/>
  <c r="N23" i="3"/>
  <c r="A23" i="3"/>
  <c r="N22" i="3"/>
  <c r="A22" i="3"/>
  <c r="N21" i="3"/>
  <c r="A21" i="3"/>
  <c r="N20" i="3"/>
  <c r="A20" i="3"/>
  <c r="N19" i="3"/>
  <c r="A19" i="3"/>
  <c r="N18" i="3"/>
  <c r="A18" i="3"/>
  <c r="N17" i="3"/>
  <c r="A17" i="3"/>
  <c r="N16" i="3"/>
  <c r="A16" i="3"/>
  <c r="N15" i="3"/>
  <c r="A15" i="3"/>
  <c r="N14" i="3"/>
  <c r="A14" i="3"/>
  <c r="N13" i="3"/>
  <c r="A13" i="3"/>
  <c r="N12" i="3"/>
  <c r="A12" i="3"/>
  <c r="N11" i="3"/>
  <c r="N42" i="3" s="1"/>
  <c r="A11" i="3"/>
  <c r="C7" i="3"/>
  <c r="C47" i="3" s="1"/>
  <c r="C6" i="3"/>
  <c r="C46" i="3" s="1"/>
  <c r="J4" i="3"/>
  <c r="A4" i="3"/>
  <c r="N40" i="2"/>
  <c r="N41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A40" i="8" l="1"/>
  <c r="A4" i="8"/>
  <c r="A11" i="8"/>
  <c r="A13" i="8"/>
  <c r="A15" i="8"/>
  <c r="A17" i="8"/>
  <c r="A19" i="8"/>
  <c r="A21" i="8"/>
  <c r="A23" i="8"/>
  <c r="A25" i="8"/>
  <c r="A27" i="8"/>
  <c r="A29" i="8"/>
  <c r="A31" i="8"/>
  <c r="A33" i="8"/>
  <c r="A35" i="8"/>
  <c r="A37" i="8"/>
  <c r="A39" i="8"/>
  <c r="A15" i="9"/>
  <c r="A13" i="5"/>
  <c r="A12" i="6"/>
  <c r="A14" i="6"/>
  <c r="A16" i="6"/>
  <c r="A18" i="6"/>
  <c r="A20" i="6"/>
  <c r="A22" i="6"/>
  <c r="A24" i="6"/>
  <c r="A26" i="6"/>
  <c r="A28" i="6"/>
  <c r="A30" i="6"/>
  <c r="A32" i="6"/>
  <c r="A34" i="6"/>
  <c r="A36" i="6"/>
  <c r="A38" i="6"/>
  <c r="A13" i="9"/>
  <c r="A21" i="9"/>
  <c r="A29" i="9"/>
  <c r="A37" i="9"/>
  <c r="A12" i="10"/>
  <c r="A14" i="10"/>
  <c r="A16" i="10"/>
  <c r="A18" i="10"/>
  <c r="A20" i="10"/>
  <c r="A22" i="10"/>
  <c r="A24" i="10"/>
  <c r="A26" i="10"/>
  <c r="A28" i="10"/>
  <c r="A30" i="10"/>
  <c r="A32" i="10"/>
  <c r="A34" i="10"/>
  <c r="A36" i="10"/>
  <c r="A38" i="10"/>
  <c r="A19" i="5"/>
  <c r="A23" i="9"/>
  <c r="A31" i="9"/>
  <c r="A39" i="9"/>
  <c r="A11" i="5"/>
  <c r="A11" i="9"/>
  <c r="A19" i="9"/>
  <c r="A27" i="9"/>
  <c r="A35" i="9"/>
  <c r="J4" i="12"/>
  <c r="J4" i="5"/>
  <c r="A17" i="5"/>
  <c r="A15" i="5"/>
  <c r="A39" i="5"/>
  <c r="A12" i="12"/>
  <c r="A14" i="12"/>
  <c r="A16" i="12"/>
  <c r="A18" i="12"/>
  <c r="A20" i="12"/>
  <c r="A22" i="12"/>
  <c r="A24" i="12"/>
  <c r="A26" i="12"/>
  <c r="A28" i="12"/>
  <c r="A30" i="12"/>
  <c r="A32" i="12"/>
  <c r="A34" i="12"/>
  <c r="A36" i="12"/>
  <c r="A38" i="12"/>
  <c r="A14" i="5"/>
  <c r="A18" i="5"/>
  <c r="A22" i="5"/>
  <c r="A26" i="5"/>
  <c r="A30" i="5"/>
  <c r="A34" i="5"/>
  <c r="A36" i="5"/>
  <c r="A38" i="5"/>
  <c r="A40" i="5"/>
  <c r="J4" i="9"/>
  <c r="A12" i="5"/>
  <c r="A16" i="5"/>
  <c r="A20" i="5"/>
  <c r="A24" i="5"/>
  <c r="A28" i="5"/>
  <c r="A32" i="5"/>
  <c r="A41" i="5"/>
  <c r="A12" i="9"/>
  <c r="A14" i="9"/>
  <c r="A16" i="9"/>
  <c r="A18" i="9"/>
  <c r="A20" i="9"/>
  <c r="A22" i="9"/>
  <c r="A24" i="9"/>
  <c r="A26" i="9"/>
  <c r="A28" i="9"/>
  <c r="A30" i="9"/>
  <c r="A32" i="9"/>
  <c r="A34" i="9"/>
  <c r="A36" i="9"/>
  <c r="A38" i="9"/>
  <c r="A21" i="5"/>
  <c r="A23" i="5"/>
  <c r="A25" i="5"/>
  <c r="A27" i="5"/>
  <c r="A29" i="5"/>
  <c r="A31" i="5"/>
  <c r="A33" i="5"/>
  <c r="A35" i="5"/>
  <c r="Q23" i="55"/>
  <c r="O22" i="55"/>
  <c r="J4" i="2"/>
  <c r="A4" i="2"/>
  <c r="J4" i="1"/>
  <c r="G47" i="2"/>
  <c r="G46" i="2"/>
  <c r="C7" i="2"/>
  <c r="C47" i="2" s="1"/>
  <c r="C6" i="2"/>
  <c r="C46" i="2" s="1"/>
  <c r="P42" i="2"/>
  <c r="M42" i="2"/>
  <c r="L42" i="2"/>
  <c r="K42" i="2"/>
  <c r="J42" i="2"/>
  <c r="I42" i="2"/>
  <c r="H42" i="2"/>
  <c r="G42" i="2"/>
  <c r="F42" i="2"/>
  <c r="E42" i="2"/>
  <c r="D42" i="2"/>
  <c r="C42" i="2"/>
  <c r="D12" i="55" s="1"/>
  <c r="B42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N42" i="2" l="1"/>
  <c r="A41" i="1" l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1" i="1"/>
  <c r="A12" i="1"/>
  <c r="A13" i="1"/>
  <c r="A14" i="1"/>
  <c r="A4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11" i="1"/>
  <c r="D10" i="55"/>
  <c r="E10" i="55"/>
  <c r="F10" i="55"/>
  <c r="G10" i="55"/>
  <c r="H10" i="55"/>
  <c r="I10" i="55"/>
  <c r="J10" i="55"/>
  <c r="K10" i="55"/>
  <c r="L10" i="55"/>
  <c r="M10" i="55"/>
  <c r="N10" i="55"/>
  <c r="C10" i="55"/>
  <c r="P42" i="1"/>
  <c r="M42" i="1"/>
  <c r="L42" i="1"/>
  <c r="K42" i="1"/>
  <c r="J42" i="1"/>
  <c r="I42" i="1"/>
  <c r="H42" i="1"/>
  <c r="G42" i="1"/>
  <c r="F42" i="1"/>
  <c r="E42" i="1"/>
  <c r="D42" i="1"/>
  <c r="C42" i="1"/>
  <c r="B42" i="1"/>
  <c r="C11" i="55" s="1"/>
  <c r="N42" i="1" l="1"/>
  <c r="C47" i="1"/>
  <c r="C46" i="1"/>
  <c r="O18" i="55" l="1"/>
  <c r="N23" i="55"/>
  <c r="M23" i="55"/>
  <c r="O19" i="55"/>
  <c r="L23" i="55"/>
  <c r="K23" i="55"/>
  <c r="O15" i="55"/>
  <c r="J23" i="55"/>
  <c r="O11" i="55"/>
  <c r="I23" i="55"/>
  <c r="H23" i="55"/>
  <c r="O21" i="55"/>
  <c r="G23" i="55"/>
  <c r="O14" i="55"/>
  <c r="O16" i="55"/>
  <c r="F23" i="55"/>
  <c r="O20" i="55"/>
  <c r="E23" i="55"/>
  <c r="O17" i="55"/>
  <c r="D23" i="55"/>
  <c r="O13" i="55"/>
  <c r="O12" i="55"/>
  <c r="C23" i="55"/>
  <c r="O23" i="55" l="1"/>
</calcChain>
</file>

<file path=xl/sharedStrings.xml><?xml version="1.0" encoding="utf-8"?>
<sst xmlns="http://schemas.openxmlformats.org/spreadsheetml/2006/main" count="269" uniqueCount="37">
  <si>
    <t>Nom :</t>
  </si>
  <si>
    <t>Fonction :</t>
  </si>
  <si>
    <t>ACTIVITES</t>
  </si>
  <si>
    <t>ANNEE :</t>
  </si>
  <si>
    <t>TOTAL</t>
  </si>
  <si>
    <t>JANVIER</t>
  </si>
  <si>
    <t>MARS</t>
  </si>
  <si>
    <t>AVRIL</t>
  </si>
  <si>
    <t>MAI</t>
  </si>
  <si>
    <t>JUIN</t>
  </si>
  <si>
    <t>JUILLET</t>
  </si>
  <si>
    <t>SEPTEMBRE</t>
  </si>
  <si>
    <t>OCTOBRE</t>
  </si>
  <si>
    <t>NOVEMBRE</t>
  </si>
  <si>
    <t>DÉCEMBRE</t>
  </si>
  <si>
    <t xml:space="preserve">Nom, prénom </t>
  </si>
  <si>
    <t>Le salarié</t>
  </si>
  <si>
    <t>Nom, prénom :</t>
  </si>
  <si>
    <t>Date et signature</t>
  </si>
  <si>
    <t>Le supérieur hiérarchique</t>
  </si>
  <si>
    <t>Nom, prénom</t>
  </si>
  <si>
    <t>Fonction</t>
  </si>
  <si>
    <t xml:space="preserve">Fonction </t>
  </si>
  <si>
    <t>Temps total travaillé par l'agent dans la structure</t>
  </si>
  <si>
    <t>Motif de l'absence (CP, maladie, recup…)</t>
  </si>
  <si>
    <t>Fiche individuelle mensuelle du temps passé</t>
  </si>
  <si>
    <t xml:space="preserve">
ACTIVITES</t>
  </si>
  <si>
    <t>La ligne 13  concernant les activités doit être renseignée uniquement sur la feuille JANVIER, car les feuilles suivantes sont incrémentées à partir de  celle-ci. 
Si une nouvelle activité est créée en cours d'année, il faut la créer sur la feuille JANVIER.
Idem pour le nom et la fonction.
Quand il y a un 0 dans une case, c'est que celle-ci contient une formule automatique ; il ne faut donc pas écrire dedans.</t>
  </si>
  <si>
    <r>
      <t xml:space="preserve">Les cases en jaune (dont  LA LIGNE 20 concernant les activités) doivent être renseignées uniquement sur la feuille JANVIER, car les feuilles suivantes sont incrémentées à partir de  celle-ci. 
Si une nouvelle activité est créée en cours d'année, il faut la créer sur la feuille JANVIER.
Idem pour le nom et la fonction.
</t>
    </r>
    <r>
      <rPr>
        <b/>
        <sz val="14"/>
        <color rgb="FFFF0000"/>
        <rFont val="Calibri"/>
        <family val="2"/>
        <scheme val="minor"/>
      </rPr>
      <t>Les cases contenant un 0 ne doivent pas être modifiées (formule automatique). 
Mettre les heures et les minutes en dixième d'heures : ex : 1h 30 min = 1,5</t>
    </r>
  </si>
  <si>
    <t>TEMPS JOURNALIER TRAVAILLE SUR L'OPERATION</t>
  </si>
  <si>
    <t>TEMPS JOURNALIER TRAVAILLE PAR L'AGENT DANS LA STRUCTURE</t>
  </si>
  <si>
    <t>Total mensuel</t>
  </si>
  <si>
    <t>ANNEE</t>
  </si>
  <si>
    <t>MOIS</t>
  </si>
  <si>
    <t>Temps mensuel consacré aux activités</t>
  </si>
  <si>
    <t>FEVRIER</t>
  </si>
  <si>
    <t>AOUT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</si>
</sst>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80C]dddd\ d\ mmmm\ yyyy;@"/>
    <numFmt numFmtId="165" formatCode="mmmm\-yyyy"/>
  </numFmts>
  <fonts count="2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6"/>
      <color indexed="8"/>
      <name val="Arial"/>
      <family val="2"/>
    </font>
    <font>
      <b/>
      <sz val="16"/>
      <color indexed="8"/>
      <name val="Arial"/>
      <family val="2"/>
    </font>
    <font>
      <sz val="12"/>
      <color indexed="8"/>
      <name val="Verdana"/>
      <family val="2"/>
    </font>
    <font>
      <sz val="11"/>
      <color indexed="8"/>
      <name val="Verdana"/>
      <family val="2"/>
    </font>
    <font>
      <sz val="11"/>
      <color indexed="8"/>
      <name val="Arial"/>
      <family val="2"/>
    </font>
    <font>
      <sz val="10"/>
      <color indexed="8"/>
      <name val="Times New Roman"/>
      <family val="1"/>
    </font>
    <font>
      <b/>
      <sz val="11"/>
      <color indexed="8"/>
      <name val="Arial"/>
      <family val="2"/>
    </font>
    <font>
      <b/>
      <sz val="10"/>
      <color indexed="9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1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0" fillId="0" borderId="0" xfId="0" applyBorder="1"/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6" fillId="0" borderId="0" xfId="0" applyFont="1" applyAlignment="1">
      <alignment wrapText="1"/>
    </xf>
    <xf numFmtId="0" fontId="5" fillId="0" borderId="0" xfId="0" applyFont="1" applyFill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1" fillId="4" borderId="1" xfId="0" applyFont="1" applyFill="1" applyBorder="1" applyAlignment="1">
      <alignment horizontal="center" vertical="center"/>
    </xf>
    <xf numFmtId="0" fontId="11" fillId="0" borderId="0" xfId="0" applyFont="1" applyBorder="1"/>
    <xf numFmtId="0" fontId="11" fillId="0" borderId="0" xfId="0" applyFont="1" applyFill="1" applyBorder="1"/>
    <xf numFmtId="0" fontId="0" fillId="4" borderId="0" xfId="0" applyFill="1"/>
    <xf numFmtId="0" fontId="13" fillId="0" borderId="0" xfId="0" applyFont="1" applyAlignment="1">
      <alignment vertical="top" wrapText="1"/>
    </xf>
    <xf numFmtId="0" fontId="14" fillId="0" borderId="1" xfId="0" applyFont="1" applyBorder="1" applyAlignment="1">
      <alignment horizontal="center" vertical="center"/>
    </xf>
    <xf numFmtId="0" fontId="11" fillId="0" borderId="0" xfId="0" applyFont="1"/>
    <xf numFmtId="0" fontId="0" fillId="0" borderId="0" xfId="0" applyFont="1"/>
    <xf numFmtId="0" fontId="15" fillId="0" borderId="0" xfId="0" applyFont="1"/>
    <xf numFmtId="0" fontId="16" fillId="0" borderId="0" xfId="0" applyFont="1" applyAlignment="1">
      <alignment vertical="top" wrapText="1"/>
    </xf>
    <xf numFmtId="0" fontId="17" fillId="0" borderId="0" xfId="0" applyFont="1" applyAlignment="1"/>
    <xf numFmtId="0" fontId="0" fillId="4" borderId="1" xfId="0" applyFill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10" fontId="12" fillId="0" borderId="0" xfId="1" applyNumberFormat="1" applyFont="1" applyBorder="1" applyAlignment="1">
      <alignment horizontal="center" vertical="center"/>
    </xf>
    <xf numFmtId="0" fontId="16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left"/>
    </xf>
    <xf numFmtId="0" fontId="16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1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164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4" borderId="0" xfId="0" applyNumberFormat="1" applyFont="1" applyFill="1" applyAlignment="1">
      <alignment wrapText="1"/>
    </xf>
    <xf numFmtId="0" fontId="2" fillId="6" borderId="3" xfId="0" applyFont="1" applyFill="1" applyBorder="1" applyAlignment="1">
      <alignment vertical="center"/>
    </xf>
    <xf numFmtId="0" fontId="2" fillId="6" borderId="3" xfId="0" applyFont="1" applyFill="1" applyBorder="1" applyAlignment="1">
      <alignment vertical="center" wrapText="1"/>
    </xf>
    <xf numFmtId="0" fontId="4" fillId="0" borderId="5" xfId="0" applyFont="1" applyBorder="1" applyAlignment="1">
      <alignment horizontal="right" vertical="top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0" xfId="0" applyFont="1" applyBorder="1" applyAlignment="1">
      <alignment vertical="center" wrapText="1"/>
    </xf>
    <xf numFmtId="0" fontId="14" fillId="6" borderId="1" xfId="0" applyFont="1" applyFill="1" applyBorder="1" applyAlignment="1">
      <alignment horizontal="center" vertical="center"/>
    </xf>
    <xf numFmtId="1" fontId="0" fillId="0" borderId="0" xfId="0" applyNumberFormat="1"/>
    <xf numFmtId="0" fontId="17" fillId="4" borderId="0" xfId="0" applyFont="1" applyFill="1" applyAlignment="1">
      <alignment vertical="top" wrapText="1"/>
    </xf>
    <xf numFmtId="0" fontId="17" fillId="4" borderId="0" xfId="0" applyFont="1" applyFill="1" applyAlignment="1"/>
    <xf numFmtId="165" fontId="21" fillId="4" borderId="0" xfId="0" applyNumberFormat="1" applyFont="1" applyFill="1" applyBorder="1" applyAlignment="1">
      <alignment vertical="center"/>
    </xf>
    <xf numFmtId="0" fontId="17" fillId="6" borderId="0" xfId="0" applyFont="1" applyFill="1" applyAlignment="1">
      <alignment horizontal="left" wrapText="1"/>
    </xf>
    <xf numFmtId="0" fontId="11" fillId="5" borderId="3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/>
    </xf>
    <xf numFmtId="164" fontId="7" fillId="3" borderId="1" xfId="0" applyNumberFormat="1" applyFont="1" applyFill="1" applyBorder="1" applyAlignment="1">
      <alignment horizontal="left" vertical="center" wrapText="1"/>
    </xf>
    <xf numFmtId="164" fontId="7" fillId="4" borderId="1" xfId="0" applyNumberFormat="1" applyFont="1" applyFill="1" applyBorder="1" applyAlignment="1">
      <alignment horizontal="left" vertical="center" wrapText="1"/>
    </xf>
    <xf numFmtId="0" fontId="16" fillId="6" borderId="0" xfId="0" applyFont="1" applyFill="1" applyAlignment="1">
      <alignment horizontal="left" vertical="top" wrapText="1"/>
    </xf>
    <xf numFmtId="0" fontId="0" fillId="6" borderId="0" xfId="0" applyFont="1" applyFill="1" applyAlignment="1">
      <alignment horizontal="left"/>
    </xf>
    <xf numFmtId="0" fontId="17" fillId="6" borderId="0" xfId="0" applyFont="1" applyFill="1" applyAlignment="1">
      <alignment horizontal="left" vertical="top" wrapText="1"/>
    </xf>
    <xf numFmtId="0" fontId="20" fillId="6" borderId="0" xfId="0" applyFont="1" applyFill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5" fontId="21" fillId="4" borderId="0" xfId="0" applyNumberFormat="1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left" vertical="center" wrapText="1"/>
    </xf>
    <xf numFmtId="0" fontId="2" fillId="6" borderId="9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17" fillId="6" borderId="0" xfId="0" applyFont="1" applyFill="1" applyAlignment="1">
      <alignment horizontal="left"/>
    </xf>
    <xf numFmtId="0" fontId="2" fillId="0" borderId="0" xfId="0" applyFont="1" applyBorder="1" applyAlignment="1">
      <alignment horizontal="left" vertical="center" wrapText="1"/>
    </xf>
    <xf numFmtId="0" fontId="5" fillId="2" borderId="0" xfId="0" applyFont="1" applyFill="1" applyAlignment="1">
      <alignment horizontal="center" wrapText="1"/>
    </xf>
    <xf numFmtId="0" fontId="8" fillId="0" borderId="0" xfId="0" applyFont="1" applyBorder="1" applyAlignment="1">
      <alignment vertical="top" wrapText="1"/>
    </xf>
    <xf numFmtId="0" fontId="2" fillId="0" borderId="0" xfId="0" applyFont="1" applyAlignment="1">
      <alignment horizontal="center" wrapText="1"/>
    </xf>
    <xf numFmtId="0" fontId="10" fillId="4" borderId="0" xfId="0" applyFont="1" applyFill="1" applyAlignment="1">
      <alignment horizontal="center" wrapText="1"/>
    </xf>
    <xf numFmtId="1" fontId="5" fillId="2" borderId="0" xfId="0" applyNumberFormat="1" applyFont="1" applyFill="1" applyAlignment="1">
      <alignment horizontal="center" wrapText="1"/>
    </xf>
    <xf numFmtId="0" fontId="9" fillId="0" borderId="5" xfId="0" applyFont="1" applyBorder="1" applyAlignment="1">
      <alignment horizontal="right" vertical="top"/>
    </xf>
    <xf numFmtId="0" fontId="9" fillId="0" borderId="6" xfId="0" applyFont="1" applyBorder="1" applyAlignment="1">
      <alignment horizontal="right" vertical="top"/>
    </xf>
    <xf numFmtId="14" fontId="2" fillId="0" borderId="3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19" fillId="6" borderId="0" xfId="0" applyFont="1" applyFill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0" fillId="0" borderId="0" xfId="0" applyFont="1" applyAlignment="1">
      <alignment horizontal="left"/>
    </xf>
    <xf numFmtId="0" fontId="17" fillId="0" borderId="0" xfId="0" applyFont="1" applyAlignment="1">
      <alignment horizontal="left"/>
    </xf>
  </cellXfs>
  <cellStyles count="2">
    <cellStyle name="Normal" xfId="0" builtinId="0"/>
    <cellStyle name="Pourcentage" xfId="1" builtinId="5"/>
  </cellStyles>
  <dxfs count="31"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1115787</xdr:colOff>
      <xdr:row>0</xdr:row>
      <xdr:rowOff>108857</xdr:rowOff>
    </xdr:from>
    <xdr:to>
      <xdr:col>8</xdr:col>
      <xdr:colOff>1211037</xdr:colOff>
      <xdr:row>2</xdr:row>
      <xdr:rowOff>81643</xdr:rowOff>
    </xdr:to>
    <xdr:pic>
      <xdr:nvPicPr>
        <xdr:cNvPr id="1724" name="Picture 73" descr="Logo FSE Pays de la Loire compressé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30644" y="108857"/>
          <a:ext cx="1347107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61232</xdr:colOff>
      <xdr:row>0</xdr:row>
      <xdr:rowOff>0</xdr:rowOff>
    </xdr:from>
    <xdr:to>
      <xdr:col>3</xdr:col>
      <xdr:colOff>34017</xdr:colOff>
      <xdr:row>1</xdr:row>
      <xdr:rowOff>159204</xdr:rowOff>
    </xdr:to>
    <xdr:pic>
      <xdr:nvPicPr>
        <xdr:cNvPr id="1725" name="Imag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4946" y="0"/>
          <a:ext cx="2476500" cy="853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1124858</xdr:colOff>
      <xdr:row>0</xdr:row>
      <xdr:rowOff>118383</xdr:rowOff>
    </xdr:from>
    <xdr:to>
      <xdr:col>8</xdr:col>
      <xdr:colOff>1208769</xdr:colOff>
      <xdr:row>2</xdr:row>
      <xdr:rowOff>73480</xdr:rowOff>
    </xdr:to>
    <xdr:pic>
      <xdr:nvPicPr>
        <xdr:cNvPr id="8" name="Picture 73" descr="Logo FSE Pays de la Loire compressé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02233" y="118383"/>
          <a:ext cx="1331686" cy="8409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49893</xdr:colOff>
      <xdr:row>0</xdr:row>
      <xdr:rowOff>37192</xdr:rowOff>
    </xdr:from>
    <xdr:to>
      <xdr:col>3</xdr:col>
      <xdr:colOff>22687</xdr:colOff>
      <xdr:row>1</xdr:row>
      <xdr:rowOff>186871</xdr:rowOff>
    </xdr:to>
    <xdr:pic>
      <xdr:nvPicPr>
        <xdr:cNvPr id="9" name="Imag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0618" y="37192"/>
          <a:ext cx="2468343" cy="8450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1124858</xdr:colOff>
      <xdr:row>0</xdr:row>
      <xdr:rowOff>118383</xdr:rowOff>
    </xdr:from>
    <xdr:to>
      <xdr:col>8</xdr:col>
      <xdr:colOff>1208769</xdr:colOff>
      <xdr:row>2</xdr:row>
      <xdr:rowOff>73480</xdr:rowOff>
    </xdr:to>
    <xdr:pic>
      <xdr:nvPicPr>
        <xdr:cNvPr id="8" name="Picture 73" descr="Logo FSE Pays de la Loire compressé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02233" y="118383"/>
          <a:ext cx="1331686" cy="8409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49893</xdr:colOff>
      <xdr:row>0</xdr:row>
      <xdr:rowOff>37192</xdr:rowOff>
    </xdr:from>
    <xdr:to>
      <xdr:col>3</xdr:col>
      <xdr:colOff>22688</xdr:colOff>
      <xdr:row>1</xdr:row>
      <xdr:rowOff>186871</xdr:rowOff>
    </xdr:to>
    <xdr:pic>
      <xdr:nvPicPr>
        <xdr:cNvPr id="9" name="Imag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0618" y="37192"/>
          <a:ext cx="2468344" cy="8450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1124858</xdr:colOff>
      <xdr:row>0</xdr:row>
      <xdr:rowOff>118383</xdr:rowOff>
    </xdr:from>
    <xdr:to>
      <xdr:col>8</xdr:col>
      <xdr:colOff>1208769</xdr:colOff>
      <xdr:row>2</xdr:row>
      <xdr:rowOff>73480</xdr:rowOff>
    </xdr:to>
    <xdr:pic>
      <xdr:nvPicPr>
        <xdr:cNvPr id="8" name="Picture 73" descr="Logo FSE Pays de la Loire compressé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02233" y="118383"/>
          <a:ext cx="1331686" cy="8409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49893</xdr:colOff>
      <xdr:row>0</xdr:row>
      <xdr:rowOff>37192</xdr:rowOff>
    </xdr:from>
    <xdr:to>
      <xdr:col>3</xdr:col>
      <xdr:colOff>22688</xdr:colOff>
      <xdr:row>1</xdr:row>
      <xdr:rowOff>186871</xdr:rowOff>
    </xdr:to>
    <xdr:pic>
      <xdr:nvPicPr>
        <xdr:cNvPr id="9" name="Imag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0618" y="37192"/>
          <a:ext cx="2468344" cy="8450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0</xdr:row>
      <xdr:rowOff>0</xdr:rowOff>
    </xdr:from>
    <xdr:to>
      <xdr:col>9</xdr:col>
      <xdr:colOff>657225</xdr:colOff>
      <xdr:row>4</xdr:row>
      <xdr:rowOff>38100</xdr:rowOff>
    </xdr:to>
    <xdr:pic>
      <xdr:nvPicPr>
        <xdr:cNvPr id="56425" name="Picture 73" descr="Logo FSE Pays de la Loire compressé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9400" y="0"/>
          <a:ext cx="1304925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742950</xdr:colOff>
      <xdr:row>3</xdr:row>
      <xdr:rowOff>123825</xdr:rowOff>
    </xdr:to>
    <xdr:pic>
      <xdr:nvPicPr>
        <xdr:cNvPr id="56426" name="Imag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6695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1002393</xdr:colOff>
      <xdr:row>0</xdr:row>
      <xdr:rowOff>186419</xdr:rowOff>
    </xdr:from>
    <xdr:to>
      <xdr:col>8</xdr:col>
      <xdr:colOff>1086304</xdr:colOff>
      <xdr:row>2</xdr:row>
      <xdr:rowOff>141516</xdr:rowOff>
    </xdr:to>
    <xdr:pic>
      <xdr:nvPicPr>
        <xdr:cNvPr id="4" name="Picture 73" descr="Logo FSE Pays de la Loire compressé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35393" y="186419"/>
          <a:ext cx="1338036" cy="8440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49893</xdr:colOff>
      <xdr:row>0</xdr:row>
      <xdr:rowOff>37192</xdr:rowOff>
    </xdr:from>
    <xdr:to>
      <xdr:col>3</xdr:col>
      <xdr:colOff>22679</xdr:colOff>
      <xdr:row>2</xdr:row>
      <xdr:rowOff>5896</xdr:rowOff>
    </xdr:to>
    <xdr:pic>
      <xdr:nvPicPr>
        <xdr:cNvPr id="7" name="Imag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8143" y="37192"/>
          <a:ext cx="2481036" cy="857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1002393</xdr:colOff>
      <xdr:row>0</xdr:row>
      <xdr:rowOff>186419</xdr:rowOff>
    </xdr:from>
    <xdr:to>
      <xdr:col>8</xdr:col>
      <xdr:colOff>1086304</xdr:colOff>
      <xdr:row>2</xdr:row>
      <xdr:rowOff>141516</xdr:rowOff>
    </xdr:to>
    <xdr:pic>
      <xdr:nvPicPr>
        <xdr:cNvPr id="8" name="Picture 73" descr="Logo FSE Pays de la Loire compressé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79743" y="186419"/>
          <a:ext cx="1331686" cy="8409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49893</xdr:colOff>
      <xdr:row>0</xdr:row>
      <xdr:rowOff>37192</xdr:rowOff>
    </xdr:from>
    <xdr:to>
      <xdr:col>3</xdr:col>
      <xdr:colOff>22680</xdr:colOff>
      <xdr:row>1</xdr:row>
      <xdr:rowOff>186871</xdr:rowOff>
    </xdr:to>
    <xdr:pic>
      <xdr:nvPicPr>
        <xdr:cNvPr id="9" name="Imag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0593" y="37192"/>
          <a:ext cx="2468336" cy="8545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1002393</xdr:colOff>
      <xdr:row>0</xdr:row>
      <xdr:rowOff>186419</xdr:rowOff>
    </xdr:from>
    <xdr:to>
      <xdr:col>8</xdr:col>
      <xdr:colOff>1086304</xdr:colOff>
      <xdr:row>2</xdr:row>
      <xdr:rowOff>141516</xdr:rowOff>
    </xdr:to>
    <xdr:pic>
      <xdr:nvPicPr>
        <xdr:cNvPr id="8" name="Picture 73" descr="Logo FSE Pays de la Loire compressé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79743" y="186419"/>
          <a:ext cx="1331686" cy="8409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49893</xdr:colOff>
      <xdr:row>0</xdr:row>
      <xdr:rowOff>37192</xdr:rowOff>
    </xdr:from>
    <xdr:to>
      <xdr:col>3</xdr:col>
      <xdr:colOff>22681</xdr:colOff>
      <xdr:row>1</xdr:row>
      <xdr:rowOff>186871</xdr:rowOff>
    </xdr:to>
    <xdr:pic>
      <xdr:nvPicPr>
        <xdr:cNvPr id="9" name="Imag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0593" y="37192"/>
          <a:ext cx="2468337" cy="8450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1124858</xdr:colOff>
      <xdr:row>0</xdr:row>
      <xdr:rowOff>118383</xdr:rowOff>
    </xdr:from>
    <xdr:to>
      <xdr:col>8</xdr:col>
      <xdr:colOff>1208769</xdr:colOff>
      <xdr:row>2</xdr:row>
      <xdr:rowOff>73480</xdr:rowOff>
    </xdr:to>
    <xdr:pic>
      <xdr:nvPicPr>
        <xdr:cNvPr id="8" name="Picture 73" descr="Logo FSE Pays de la Loire compressé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32144" y="118383"/>
          <a:ext cx="1335768" cy="8395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49893</xdr:colOff>
      <xdr:row>0</xdr:row>
      <xdr:rowOff>37192</xdr:rowOff>
    </xdr:from>
    <xdr:to>
      <xdr:col>3</xdr:col>
      <xdr:colOff>22682</xdr:colOff>
      <xdr:row>1</xdr:row>
      <xdr:rowOff>186871</xdr:rowOff>
    </xdr:to>
    <xdr:pic>
      <xdr:nvPicPr>
        <xdr:cNvPr id="9" name="Imag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0593" y="37192"/>
          <a:ext cx="2468338" cy="8450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1124858</xdr:colOff>
      <xdr:row>0</xdr:row>
      <xdr:rowOff>118383</xdr:rowOff>
    </xdr:from>
    <xdr:to>
      <xdr:col>8</xdr:col>
      <xdr:colOff>1208769</xdr:colOff>
      <xdr:row>2</xdr:row>
      <xdr:rowOff>73480</xdr:rowOff>
    </xdr:to>
    <xdr:pic>
      <xdr:nvPicPr>
        <xdr:cNvPr id="8" name="Picture 73" descr="Logo FSE Pays de la Loire compressé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02208" y="118383"/>
          <a:ext cx="1331686" cy="8409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49893</xdr:colOff>
      <xdr:row>0</xdr:row>
      <xdr:rowOff>37192</xdr:rowOff>
    </xdr:from>
    <xdr:to>
      <xdr:col>3</xdr:col>
      <xdr:colOff>22683</xdr:colOff>
      <xdr:row>1</xdr:row>
      <xdr:rowOff>186871</xdr:rowOff>
    </xdr:to>
    <xdr:pic>
      <xdr:nvPicPr>
        <xdr:cNvPr id="9" name="Imag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0593" y="37192"/>
          <a:ext cx="2468339" cy="8450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1124858</xdr:colOff>
      <xdr:row>0</xdr:row>
      <xdr:rowOff>118383</xdr:rowOff>
    </xdr:from>
    <xdr:to>
      <xdr:col>8</xdr:col>
      <xdr:colOff>1208769</xdr:colOff>
      <xdr:row>2</xdr:row>
      <xdr:rowOff>73480</xdr:rowOff>
    </xdr:to>
    <xdr:pic>
      <xdr:nvPicPr>
        <xdr:cNvPr id="8" name="Picture 73" descr="Logo FSE Pays de la Loire compressé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02208" y="118383"/>
          <a:ext cx="1331686" cy="8409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49893</xdr:colOff>
      <xdr:row>0</xdr:row>
      <xdr:rowOff>37192</xdr:rowOff>
    </xdr:from>
    <xdr:to>
      <xdr:col>3</xdr:col>
      <xdr:colOff>22684</xdr:colOff>
      <xdr:row>1</xdr:row>
      <xdr:rowOff>186871</xdr:rowOff>
    </xdr:to>
    <xdr:pic>
      <xdr:nvPicPr>
        <xdr:cNvPr id="9" name="Imag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0593" y="37192"/>
          <a:ext cx="2468340" cy="8450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1124858</xdr:colOff>
      <xdr:row>0</xdr:row>
      <xdr:rowOff>118383</xdr:rowOff>
    </xdr:from>
    <xdr:to>
      <xdr:col>8</xdr:col>
      <xdr:colOff>1208769</xdr:colOff>
      <xdr:row>2</xdr:row>
      <xdr:rowOff>73480</xdr:rowOff>
    </xdr:to>
    <xdr:pic>
      <xdr:nvPicPr>
        <xdr:cNvPr id="8" name="Picture 73" descr="Logo FSE Pays de la Loire compressé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02208" y="118383"/>
          <a:ext cx="1331686" cy="8409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49893</xdr:colOff>
      <xdr:row>0</xdr:row>
      <xdr:rowOff>37192</xdr:rowOff>
    </xdr:from>
    <xdr:to>
      <xdr:col>3</xdr:col>
      <xdr:colOff>22685</xdr:colOff>
      <xdr:row>1</xdr:row>
      <xdr:rowOff>186871</xdr:rowOff>
    </xdr:to>
    <xdr:pic>
      <xdr:nvPicPr>
        <xdr:cNvPr id="9" name="Imag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0593" y="37192"/>
          <a:ext cx="2468341" cy="8450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1124858</xdr:colOff>
      <xdr:row>0</xdr:row>
      <xdr:rowOff>118383</xdr:rowOff>
    </xdr:from>
    <xdr:to>
      <xdr:col>8</xdr:col>
      <xdr:colOff>1208769</xdr:colOff>
      <xdr:row>2</xdr:row>
      <xdr:rowOff>73480</xdr:rowOff>
    </xdr:to>
    <xdr:pic>
      <xdr:nvPicPr>
        <xdr:cNvPr id="8" name="Picture 73" descr="Logo FSE Pays de la Loire compressé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02208" y="118383"/>
          <a:ext cx="1331686" cy="8409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49893</xdr:colOff>
      <xdr:row>0</xdr:row>
      <xdr:rowOff>37192</xdr:rowOff>
    </xdr:from>
    <xdr:to>
      <xdr:col>3</xdr:col>
      <xdr:colOff>22686</xdr:colOff>
      <xdr:row>1</xdr:row>
      <xdr:rowOff>186871</xdr:rowOff>
    </xdr:to>
    <xdr:pic>
      <xdr:nvPicPr>
        <xdr:cNvPr id="9" name="Imag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0593" y="37192"/>
          <a:ext cx="2468342" cy="8450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8"/>
  <sheetViews>
    <sheetView tabSelected="1" zoomScale="70" zoomScaleNormal="70" zoomScaleSheetLayoutView="50" workbookViewId="0">
      <selection activeCell="Q8" sqref="Q8"/>
    </sheetView>
  </sheetViews>
  <sheetFormatPr baseColWidth="10" defaultRowHeight="15" x14ac:dyDescent="0.25"/>
  <cols>
    <col min="1" max="1" width="37.5703125" style="35" customWidth="1"/>
    <col min="2" max="13" width="18.7109375" customWidth="1"/>
    <col min="14" max="14" width="25.140625" customWidth="1"/>
    <col min="16" max="17" width="19.140625" customWidth="1"/>
    <col min="35" max="35" width="14.7109375" customWidth="1"/>
  </cols>
  <sheetData>
    <row r="1" spans="1:35" ht="54.75" customHeight="1" x14ac:dyDescent="0.25"/>
    <row r="3" spans="1:35" ht="18" customHeight="1" x14ac:dyDescent="0.25">
      <c r="A3" s="64" t="s">
        <v>25</v>
      </c>
      <c r="B3" s="64"/>
      <c r="C3" s="64"/>
      <c r="D3" s="64"/>
      <c r="E3" s="64"/>
      <c r="F3" s="64"/>
      <c r="G3" s="64"/>
      <c r="H3" s="64"/>
      <c r="I3" s="64"/>
      <c r="J3" s="64" t="s">
        <v>25</v>
      </c>
      <c r="K3" s="64"/>
      <c r="L3" s="64"/>
      <c r="M3" s="64"/>
      <c r="N3" s="64"/>
      <c r="O3" s="64"/>
      <c r="P3" s="64"/>
      <c r="Q3" s="64"/>
      <c r="R3" s="6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13.15" customHeight="1" x14ac:dyDescent="0.25">
      <c r="A4" s="65">
        <f>DATE($Q$6,$Q$7,1)</f>
        <v>46023</v>
      </c>
      <c r="B4" s="65"/>
      <c r="C4" s="65"/>
      <c r="D4" s="65"/>
      <c r="E4" s="65"/>
      <c r="F4" s="65"/>
      <c r="G4" s="65"/>
      <c r="H4" s="65"/>
      <c r="I4" s="65"/>
      <c r="J4" s="65">
        <f>DATE($Q$6,$Q$7,1)</f>
        <v>46023</v>
      </c>
      <c r="K4" s="65"/>
      <c r="L4" s="65"/>
      <c r="M4" s="65"/>
      <c r="N4" s="65"/>
      <c r="O4" s="65"/>
      <c r="P4" s="65"/>
      <c r="Q4" s="65"/>
      <c r="R4" s="65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</row>
    <row r="5" spans="1:35" s="16" customFormat="1" ht="18.75" customHeight="1" x14ac:dyDescent="0.25">
      <c r="A5" s="49"/>
      <c r="B5" s="49"/>
      <c r="C5" s="49"/>
      <c r="D5" s="49"/>
      <c r="E5" s="49"/>
      <c r="F5" s="49"/>
      <c r="G5" s="49"/>
      <c r="H5" s="49"/>
      <c r="I5" s="49"/>
      <c r="J5" s="54"/>
      <c r="K5" s="54"/>
      <c r="L5" s="54"/>
      <c r="M5" s="54"/>
      <c r="N5" s="54"/>
      <c r="O5" s="54"/>
      <c r="P5" s="54"/>
      <c r="Q5" s="54"/>
      <c r="R5"/>
      <c r="S5"/>
      <c r="T5"/>
      <c r="U5"/>
      <c r="V5"/>
      <c r="W5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</row>
    <row r="6" spans="1:35" ht="16.7" customHeight="1" x14ac:dyDescent="0.25">
      <c r="B6" s="37" t="s">
        <v>17</v>
      </c>
      <c r="C6" s="66"/>
      <c r="D6" s="67"/>
      <c r="E6" s="68"/>
      <c r="F6" s="5"/>
      <c r="G6" s="5"/>
      <c r="H6" s="2"/>
      <c r="I6" s="2"/>
      <c r="J6" s="34"/>
      <c r="K6" s="34"/>
      <c r="L6" s="34"/>
      <c r="M6" s="34"/>
      <c r="N6" s="34"/>
      <c r="O6" s="34"/>
      <c r="P6" t="s">
        <v>32</v>
      </c>
      <c r="Q6" s="51">
        <v>2026</v>
      </c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</row>
    <row r="7" spans="1:35" ht="18" customHeight="1" x14ac:dyDescent="0.25">
      <c r="B7" s="37" t="s">
        <v>1</v>
      </c>
      <c r="C7" s="69"/>
      <c r="D7" s="70"/>
      <c r="E7" s="71"/>
      <c r="F7" s="5"/>
      <c r="G7" s="5"/>
      <c r="H7" s="2"/>
      <c r="I7" s="2"/>
      <c r="J7" s="34"/>
      <c r="K7" s="34"/>
      <c r="L7" s="34"/>
      <c r="M7" s="34"/>
      <c r="N7" s="34"/>
      <c r="O7" s="34"/>
      <c r="P7" t="s">
        <v>33</v>
      </c>
      <c r="Q7" s="12">
        <v>1</v>
      </c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</row>
    <row r="9" spans="1:35" x14ac:dyDescent="0.25">
      <c r="B9" s="12">
        <v>1</v>
      </c>
      <c r="C9" s="12">
        <v>2</v>
      </c>
      <c r="D9" s="12">
        <v>3</v>
      </c>
      <c r="E9" s="12">
        <v>4</v>
      </c>
      <c r="F9" s="12">
        <v>5</v>
      </c>
      <c r="G9" s="12">
        <v>6</v>
      </c>
      <c r="H9" s="12">
        <v>7</v>
      </c>
      <c r="I9" s="12">
        <v>8</v>
      </c>
      <c r="J9" s="12">
        <v>9</v>
      </c>
      <c r="K9" s="12">
        <v>10</v>
      </c>
      <c r="L9" s="12">
        <v>11</v>
      </c>
      <c r="M9" s="12">
        <v>12</v>
      </c>
    </row>
    <row r="10" spans="1:35" ht="90" customHeight="1" x14ac:dyDescent="0.25">
      <c r="A10" s="44" t="s">
        <v>26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3"/>
      <c r="N10" s="45" t="s">
        <v>29</v>
      </c>
      <c r="P10" s="47" t="s">
        <v>30</v>
      </c>
      <c r="Q10" s="46" t="s">
        <v>24</v>
      </c>
      <c r="U10" s="63" t="s">
        <v>28</v>
      </c>
      <c r="V10" s="63"/>
      <c r="W10" s="63"/>
      <c r="X10" s="63"/>
      <c r="Y10" s="63"/>
      <c r="Z10" s="63"/>
    </row>
    <row r="11" spans="1:35" ht="15" customHeight="1" x14ac:dyDescent="0.25">
      <c r="A11" s="58">
        <f>DATE($Q$6,$Q$7,1)</f>
        <v>46023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13">
        <f>SUM(B11:M11)</f>
        <v>0</v>
      </c>
      <c r="P11" s="10"/>
      <c r="Q11" s="10"/>
      <c r="U11" s="63"/>
      <c r="V11" s="63"/>
      <c r="W11" s="63"/>
      <c r="X11" s="63"/>
      <c r="Y11" s="63"/>
      <c r="Z11" s="63"/>
    </row>
    <row r="12" spans="1:35" ht="15" customHeight="1" x14ac:dyDescent="0.25">
      <c r="A12" s="39">
        <f>DATE($Q$6,$Q$7,2)</f>
        <v>46024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13">
        <f t="shared" ref="N12:N41" si="0">SUM(B12:M12)</f>
        <v>0</v>
      </c>
      <c r="P12" s="13"/>
      <c r="Q12" s="13"/>
      <c r="U12" s="63"/>
      <c r="V12" s="63"/>
      <c r="W12" s="63"/>
      <c r="X12" s="63"/>
      <c r="Y12" s="63"/>
      <c r="Z12" s="63"/>
    </row>
    <row r="13" spans="1:35" ht="15" customHeight="1" x14ac:dyDescent="0.25">
      <c r="A13" s="39">
        <f>DATE($Q$6,$Q$7,3)</f>
        <v>46025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13">
        <f t="shared" si="0"/>
        <v>0</v>
      </c>
      <c r="P13" s="13"/>
      <c r="Q13" s="13"/>
      <c r="U13" s="63"/>
      <c r="V13" s="63"/>
      <c r="W13" s="63"/>
      <c r="X13" s="63"/>
      <c r="Y13" s="63"/>
      <c r="Z13" s="63"/>
    </row>
    <row r="14" spans="1:35" ht="15" customHeight="1" x14ac:dyDescent="0.25">
      <c r="A14" s="39">
        <f>DATE($Q$6,$Q$7,4)</f>
        <v>46026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13">
        <f t="shared" si="0"/>
        <v>0</v>
      </c>
      <c r="P14" s="28"/>
      <c r="Q14" s="28"/>
      <c r="U14" s="63"/>
      <c r="V14" s="63"/>
      <c r="W14" s="63"/>
      <c r="X14" s="63"/>
      <c r="Y14" s="63"/>
      <c r="Z14" s="63"/>
    </row>
    <row r="15" spans="1:35" ht="15" customHeight="1" x14ac:dyDescent="0.25">
      <c r="A15" s="39">
        <f>DATE($Q$6,$Q$7,5)</f>
        <v>46027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13">
        <f t="shared" si="0"/>
        <v>0</v>
      </c>
      <c r="P15" s="28"/>
      <c r="Q15" s="28"/>
      <c r="U15" s="63"/>
      <c r="V15" s="63"/>
      <c r="W15" s="63"/>
      <c r="X15" s="63"/>
      <c r="Y15" s="63"/>
      <c r="Z15" s="63"/>
    </row>
    <row r="16" spans="1:35" ht="15" customHeight="1" x14ac:dyDescent="0.25">
      <c r="A16" s="39">
        <f>DATE($Q$6,$Q$7,6)</f>
        <v>46028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13">
        <f t="shared" si="0"/>
        <v>0</v>
      </c>
      <c r="P16" s="28"/>
      <c r="Q16" s="28"/>
      <c r="U16" s="63"/>
      <c r="V16" s="63"/>
      <c r="W16" s="63"/>
      <c r="X16" s="63"/>
      <c r="Y16" s="63"/>
      <c r="Z16" s="63"/>
    </row>
    <row r="17" spans="1:26" ht="15" customHeight="1" x14ac:dyDescent="0.25">
      <c r="A17" s="39">
        <f>DATE($Q$6,$Q$7,7)</f>
        <v>46029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13">
        <f t="shared" si="0"/>
        <v>0</v>
      </c>
      <c r="P17" s="28"/>
      <c r="Q17" s="28"/>
      <c r="U17" s="63"/>
      <c r="V17" s="63"/>
      <c r="W17" s="63"/>
      <c r="X17" s="63"/>
      <c r="Y17" s="63"/>
      <c r="Z17" s="63"/>
    </row>
    <row r="18" spans="1:26" ht="15" customHeight="1" x14ac:dyDescent="0.25">
      <c r="A18" s="39">
        <f>DATE($Q$6,$Q$7,8)</f>
        <v>46030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13">
        <f t="shared" si="0"/>
        <v>0</v>
      </c>
      <c r="P18" s="28"/>
      <c r="Q18" s="28"/>
      <c r="U18" s="63"/>
      <c r="V18" s="63"/>
      <c r="W18" s="63"/>
      <c r="X18" s="63"/>
      <c r="Y18" s="63"/>
      <c r="Z18" s="63"/>
    </row>
    <row r="19" spans="1:26" ht="18.75" customHeight="1" x14ac:dyDescent="0.25">
      <c r="A19" s="39">
        <f>DATE($Q$6,$Q$7,9)</f>
        <v>46031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13">
        <f t="shared" si="0"/>
        <v>0</v>
      </c>
      <c r="P19" s="28"/>
      <c r="Q19" s="28"/>
      <c r="U19" s="63"/>
      <c r="V19" s="63"/>
      <c r="W19" s="63"/>
      <c r="X19" s="63"/>
      <c r="Y19" s="63"/>
      <c r="Z19" s="63"/>
    </row>
    <row r="20" spans="1:26" ht="15" customHeight="1" x14ac:dyDescent="0.25">
      <c r="A20" s="39">
        <f>DATE($Q$6,$Q$7,10)</f>
        <v>46032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13">
        <f t="shared" si="0"/>
        <v>0</v>
      </c>
      <c r="P20" s="28"/>
      <c r="Q20" s="28"/>
      <c r="U20" s="63"/>
      <c r="V20" s="63"/>
      <c r="W20" s="63"/>
      <c r="X20" s="63"/>
      <c r="Y20" s="63"/>
      <c r="Z20" s="63"/>
    </row>
    <row r="21" spans="1:26" ht="15" customHeight="1" x14ac:dyDescent="0.25">
      <c r="A21" s="39">
        <f>DATE($Q$6,$Q$7,11)</f>
        <v>46033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13">
        <f t="shared" si="0"/>
        <v>0</v>
      </c>
      <c r="P21" s="28"/>
      <c r="Q21" s="28"/>
      <c r="U21" s="63"/>
      <c r="V21" s="63"/>
      <c r="W21" s="63"/>
      <c r="X21" s="63"/>
      <c r="Y21" s="63"/>
      <c r="Z21" s="63"/>
    </row>
    <row r="22" spans="1:26" x14ac:dyDescent="0.25">
      <c r="A22" s="39">
        <f>DATE($Q$6,$Q$7,12)</f>
        <v>46034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13">
        <f t="shared" si="0"/>
        <v>0</v>
      </c>
      <c r="P22" s="28"/>
      <c r="Q22" s="28"/>
      <c r="U22" s="63"/>
      <c r="V22" s="63"/>
      <c r="W22" s="63"/>
      <c r="X22" s="63"/>
      <c r="Y22" s="63"/>
      <c r="Z22" s="63"/>
    </row>
    <row r="23" spans="1:26" x14ac:dyDescent="0.25">
      <c r="A23" s="39">
        <f>DATE($Q$6,$Q$7,13)</f>
        <v>46035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13">
        <f t="shared" si="0"/>
        <v>0</v>
      </c>
      <c r="P23" s="28"/>
      <c r="Q23" s="28"/>
      <c r="U23" s="63"/>
      <c r="V23" s="63"/>
      <c r="W23" s="63"/>
      <c r="X23" s="63"/>
      <c r="Y23" s="63"/>
      <c r="Z23" s="63"/>
    </row>
    <row r="24" spans="1:26" x14ac:dyDescent="0.25">
      <c r="A24" s="39">
        <f>DATE($Q$6,$Q$7,14)</f>
        <v>46036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13">
        <f t="shared" si="0"/>
        <v>0</v>
      </c>
      <c r="P24" s="28"/>
      <c r="Q24" s="28"/>
    </row>
    <row r="25" spans="1:26" x14ac:dyDescent="0.25">
      <c r="A25" s="39">
        <f>DATE($Q$6,$Q$7,15)</f>
        <v>46037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13">
        <f t="shared" si="0"/>
        <v>0</v>
      </c>
      <c r="P25" s="28"/>
      <c r="Q25" s="28"/>
    </row>
    <row r="26" spans="1:26" x14ac:dyDescent="0.25">
      <c r="A26" s="39">
        <f>DATE($Q$6,$Q$7,16)</f>
        <v>46038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13">
        <f t="shared" si="0"/>
        <v>0</v>
      </c>
      <c r="P26" s="28"/>
      <c r="Q26" s="28"/>
    </row>
    <row r="27" spans="1:26" x14ac:dyDescent="0.25">
      <c r="A27" s="39">
        <f>DATE($Q$6,$Q$7,17)</f>
        <v>46039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13">
        <f t="shared" si="0"/>
        <v>0</v>
      </c>
      <c r="P27" s="28"/>
      <c r="Q27" s="28"/>
    </row>
    <row r="28" spans="1:26" x14ac:dyDescent="0.25">
      <c r="A28" s="39">
        <f>DATE($Q$6,$Q$7,18)</f>
        <v>46040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13">
        <f t="shared" si="0"/>
        <v>0</v>
      </c>
      <c r="P28" s="28"/>
      <c r="Q28" s="28"/>
    </row>
    <row r="29" spans="1:26" x14ac:dyDescent="0.25">
      <c r="A29" s="39">
        <f>DATE($Q$6,$Q$7,19)</f>
        <v>46041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13">
        <f t="shared" si="0"/>
        <v>0</v>
      </c>
      <c r="P29" s="28"/>
      <c r="Q29" s="28"/>
    </row>
    <row r="30" spans="1:26" x14ac:dyDescent="0.25">
      <c r="A30" s="39">
        <f>DATE($Q$6,$Q$7,20)</f>
        <v>46042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13">
        <f t="shared" si="0"/>
        <v>0</v>
      </c>
      <c r="P30" s="28"/>
      <c r="Q30" s="28"/>
    </row>
    <row r="31" spans="1:26" x14ac:dyDescent="0.25">
      <c r="A31" s="39">
        <f>DATE($Q$6,$Q$7,21)</f>
        <v>46043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13">
        <f t="shared" si="0"/>
        <v>0</v>
      </c>
      <c r="P31" s="28"/>
      <c r="Q31" s="28"/>
    </row>
    <row r="32" spans="1:26" x14ac:dyDescent="0.25">
      <c r="A32" s="39">
        <f>DATE($Q$6,$Q$7,22)</f>
        <v>46044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13">
        <f t="shared" si="0"/>
        <v>0</v>
      </c>
      <c r="P32" s="28"/>
      <c r="Q32" s="28"/>
    </row>
    <row r="33" spans="1:36" x14ac:dyDescent="0.25">
      <c r="A33" s="39">
        <f>DATE($Q$6,$Q$7,23)</f>
        <v>46045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13">
        <f t="shared" si="0"/>
        <v>0</v>
      </c>
      <c r="P33" s="28"/>
      <c r="Q33" s="28"/>
    </row>
    <row r="34" spans="1:36" x14ac:dyDescent="0.25">
      <c r="A34" s="39">
        <f>DATE($Q$6,$Q$7,24)</f>
        <v>46046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13">
        <f t="shared" si="0"/>
        <v>0</v>
      </c>
      <c r="P34" s="28"/>
      <c r="Q34" s="28"/>
    </row>
    <row r="35" spans="1:36" x14ac:dyDescent="0.25">
      <c r="A35" s="39">
        <f>DATE($Q$6,$Q$7,25)</f>
        <v>46047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13">
        <f t="shared" si="0"/>
        <v>0</v>
      </c>
      <c r="P35" s="28"/>
      <c r="Q35" s="28"/>
    </row>
    <row r="36" spans="1:36" x14ac:dyDescent="0.25">
      <c r="A36" s="39">
        <f>DATE($Q$6,$Q$7,26)</f>
        <v>46048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13">
        <f t="shared" si="0"/>
        <v>0</v>
      </c>
      <c r="P36" s="28"/>
      <c r="Q36" s="28"/>
    </row>
    <row r="37" spans="1:36" x14ac:dyDescent="0.25">
      <c r="A37" s="39">
        <f>DATE($Q$6,$Q$7,27)</f>
        <v>46049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13">
        <f t="shared" si="0"/>
        <v>0</v>
      </c>
      <c r="P37" s="28"/>
      <c r="Q37" s="28"/>
    </row>
    <row r="38" spans="1:36" x14ac:dyDescent="0.25">
      <c r="A38" s="39">
        <f>DATE($Q$6,$Q$7,28)</f>
        <v>46050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13">
        <f t="shared" si="0"/>
        <v>0</v>
      </c>
      <c r="P38" s="28"/>
      <c r="Q38" s="28"/>
    </row>
    <row r="39" spans="1:36" x14ac:dyDescent="0.25">
      <c r="A39" s="39">
        <f>DATE($Q$6,$Q$7,29)</f>
        <v>46051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13">
        <f t="shared" si="0"/>
        <v>0</v>
      </c>
      <c r="P39" s="28"/>
      <c r="Q39" s="28"/>
    </row>
    <row r="40" spans="1:36" x14ac:dyDescent="0.25">
      <c r="A40" s="39">
        <f>DATE($Q$6,$Q$7,30)</f>
        <v>46052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13">
        <f t="shared" si="0"/>
        <v>0</v>
      </c>
      <c r="P40" s="28"/>
      <c r="Q40" s="28"/>
    </row>
    <row r="41" spans="1:36" x14ac:dyDescent="0.25">
      <c r="A41" s="39">
        <f>DATE($Q$6,$Q$7,31)</f>
        <v>46053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13">
        <f t="shared" si="0"/>
        <v>0</v>
      </c>
      <c r="P41" s="28"/>
      <c r="Q41" s="28"/>
    </row>
    <row r="42" spans="1:36" x14ac:dyDescent="0.25">
      <c r="A42" s="40" t="s">
        <v>31</v>
      </c>
      <c r="B42" s="13">
        <f t="shared" ref="B42:N42" si="1">SUM(B11:B41)</f>
        <v>0</v>
      </c>
      <c r="C42" s="13">
        <f t="shared" si="1"/>
        <v>0</v>
      </c>
      <c r="D42" s="13">
        <f t="shared" si="1"/>
        <v>0</v>
      </c>
      <c r="E42" s="13">
        <f t="shared" si="1"/>
        <v>0</v>
      </c>
      <c r="F42" s="13">
        <f t="shared" si="1"/>
        <v>0</v>
      </c>
      <c r="G42" s="13">
        <f t="shared" si="1"/>
        <v>0</v>
      </c>
      <c r="H42" s="13">
        <f t="shared" si="1"/>
        <v>0</v>
      </c>
      <c r="I42" s="13">
        <f t="shared" si="1"/>
        <v>0</v>
      </c>
      <c r="J42" s="13">
        <f t="shared" si="1"/>
        <v>0</v>
      </c>
      <c r="K42" s="13">
        <f t="shared" si="1"/>
        <v>0</v>
      </c>
      <c r="L42" s="13">
        <f t="shared" si="1"/>
        <v>0</v>
      </c>
      <c r="M42" s="13">
        <f t="shared" si="1"/>
        <v>0</v>
      </c>
      <c r="N42" s="13">
        <f t="shared" si="1"/>
        <v>0</v>
      </c>
      <c r="P42" s="28">
        <f>SUM(P11:P41)</f>
        <v>0</v>
      </c>
      <c r="Q42" s="48"/>
    </row>
    <row r="45" spans="1:36" x14ac:dyDescent="0.25">
      <c r="B45" s="38" t="s">
        <v>16</v>
      </c>
      <c r="C45" s="19"/>
      <c r="D45" s="19"/>
      <c r="F45" s="21" t="s">
        <v>19</v>
      </c>
    </row>
    <row r="46" spans="1:36" ht="15.75" x14ac:dyDescent="0.25">
      <c r="B46" s="32" t="s">
        <v>15</v>
      </c>
      <c r="C46" s="60">
        <f>C6</f>
        <v>0</v>
      </c>
      <c r="D46" s="60"/>
      <c r="E46" s="60"/>
      <c r="F46" s="25" t="s">
        <v>20</v>
      </c>
      <c r="G46" s="62"/>
      <c r="H46" s="62"/>
      <c r="I46" s="6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</row>
    <row r="47" spans="1:36" ht="15.75" x14ac:dyDescent="0.25">
      <c r="B47" s="31" t="s">
        <v>22</v>
      </c>
      <c r="C47" s="61">
        <f>C7</f>
        <v>0</v>
      </c>
      <c r="D47" s="61"/>
      <c r="E47" s="61"/>
      <c r="F47" s="23" t="s">
        <v>21</v>
      </c>
      <c r="G47" s="55"/>
      <c r="H47" s="55"/>
      <c r="I47" s="55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</row>
    <row r="48" spans="1:36" x14ac:dyDescent="0.25">
      <c r="B48" s="27" t="s">
        <v>18</v>
      </c>
      <c r="C48" s="27"/>
      <c r="D48" s="27"/>
      <c r="F48" t="s">
        <v>18</v>
      </c>
    </row>
  </sheetData>
  <customSheetViews>
    <customSheetView guid="{B2D5D457-9994-4817-963E-7EA8DAAEE2A4}" topLeftCell="A25">
      <selection activeCell="K34" sqref="K34"/>
      <pageMargins left="0.78740157480314965" right="0" top="0" bottom="0" header="0" footer="0"/>
      <pageSetup paperSize="9" scale="91" orientation="landscape" r:id="rId1"/>
    </customSheetView>
  </customSheetViews>
  <mergeCells count="10">
    <mergeCell ref="C46:E46"/>
    <mergeCell ref="C47:E47"/>
    <mergeCell ref="G46:I46"/>
    <mergeCell ref="U10:Z23"/>
    <mergeCell ref="A3:I3"/>
    <mergeCell ref="A4:I4"/>
    <mergeCell ref="J3:R3"/>
    <mergeCell ref="J4:R4"/>
    <mergeCell ref="C6:E6"/>
    <mergeCell ref="C7:E7"/>
  </mergeCells>
  <phoneticPr fontId="0" type="noConversion"/>
  <conditionalFormatting sqref="A11:A41">
    <cfRule type="expression" dxfId="30" priority="3">
      <formula>OR(WEEKDAY(A11)=1,WEEKDAY(A11)=7)</formula>
    </cfRule>
  </conditionalFormatting>
  <pageMargins left="0.23622047244094491" right="0.23622047244094491" top="0.19685039370078741" bottom="0.15748031496062992" header="0.11811023622047245" footer="0.11811023622047245"/>
  <pageSetup paperSize="9" scale="69" orientation="landscape" r:id="rId2"/>
  <colBreaks count="2" manualBreakCount="2">
    <brk id="9" max="47" man="1"/>
    <brk id="17" max="47" man="1"/>
  </colBreaks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8"/>
  <sheetViews>
    <sheetView zoomScale="70" zoomScaleNormal="70" zoomScaleSheetLayoutView="85" workbookViewId="0">
      <selection activeCell="Q7" sqref="Q7"/>
    </sheetView>
  </sheetViews>
  <sheetFormatPr baseColWidth="10" defaultRowHeight="15" x14ac:dyDescent="0.25"/>
  <cols>
    <col min="1" max="1" width="29.85546875" style="35" customWidth="1"/>
    <col min="2" max="13" width="18.7109375" customWidth="1"/>
    <col min="14" max="14" width="25.140625" customWidth="1"/>
    <col min="16" max="17" width="19.140625" customWidth="1"/>
    <col min="35" max="35" width="14.7109375" customWidth="1"/>
  </cols>
  <sheetData>
    <row r="1" spans="1:35" ht="54.75" customHeight="1" x14ac:dyDescent="0.25"/>
    <row r="2" spans="1:35" ht="15" customHeight="1" x14ac:dyDescent="0.25"/>
    <row r="3" spans="1:35" ht="18" customHeight="1" x14ac:dyDescent="0.25">
      <c r="A3" s="64" t="s">
        <v>25</v>
      </c>
      <c r="B3" s="64"/>
      <c r="C3" s="64"/>
      <c r="D3" s="64"/>
      <c r="E3" s="64"/>
      <c r="F3" s="64"/>
      <c r="G3" s="64"/>
      <c r="H3" s="64"/>
      <c r="I3" s="64"/>
      <c r="J3" s="64" t="s">
        <v>25</v>
      </c>
      <c r="K3" s="64"/>
      <c r="L3" s="64"/>
      <c r="M3" s="64"/>
      <c r="N3" s="64"/>
      <c r="O3" s="64"/>
      <c r="P3" s="64"/>
      <c r="Q3" s="64"/>
      <c r="R3" s="6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13.15" customHeight="1" x14ac:dyDescent="0.25">
      <c r="A4" s="65">
        <f>DATE($Q$6,$Q$7,1)</f>
        <v>46296</v>
      </c>
      <c r="B4" s="65"/>
      <c r="C4" s="65"/>
      <c r="D4" s="65"/>
      <c r="E4" s="65"/>
      <c r="F4" s="65"/>
      <c r="G4" s="65"/>
      <c r="H4" s="65"/>
      <c r="I4" s="65"/>
      <c r="J4" s="65">
        <f>DATE($Q$6,$Q$7,1)</f>
        <v>46296</v>
      </c>
      <c r="K4" s="65"/>
      <c r="L4" s="65"/>
      <c r="M4" s="65"/>
      <c r="N4" s="65"/>
      <c r="O4" s="65"/>
      <c r="P4" s="65"/>
      <c r="Q4" s="65"/>
      <c r="R4" s="65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</row>
    <row r="5" spans="1:35" ht="13.15" customHeight="1" x14ac:dyDescent="0.25">
      <c r="A5" s="49"/>
      <c r="B5" s="49"/>
      <c r="C5" s="49"/>
      <c r="D5" s="49"/>
      <c r="E5" s="49"/>
      <c r="F5" s="49"/>
      <c r="G5" s="49"/>
      <c r="H5" s="49"/>
      <c r="I5" s="49"/>
      <c r="J5" s="54"/>
      <c r="K5" s="54"/>
      <c r="L5" s="54"/>
      <c r="M5" s="54"/>
      <c r="N5" s="54"/>
      <c r="O5" s="54"/>
      <c r="P5" s="54"/>
      <c r="Q5" s="5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</row>
    <row r="6" spans="1:35" ht="16.7" customHeight="1" x14ac:dyDescent="0.25">
      <c r="B6" s="37" t="s">
        <v>17</v>
      </c>
      <c r="C6" s="66">
        <f>JANVIER!C6</f>
        <v>0</v>
      </c>
      <c r="D6" s="67"/>
      <c r="E6" s="68"/>
      <c r="F6" s="33"/>
      <c r="G6" s="33"/>
      <c r="H6" s="34"/>
      <c r="I6" s="34"/>
      <c r="J6" s="34"/>
      <c r="K6" s="34"/>
      <c r="L6" s="34"/>
      <c r="M6" s="34"/>
      <c r="N6" s="34"/>
      <c r="O6" s="34"/>
      <c r="P6" t="s">
        <v>32</v>
      </c>
      <c r="Q6" s="51">
        <f>JANVIER!Q6</f>
        <v>2026</v>
      </c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</row>
    <row r="7" spans="1:35" ht="18" customHeight="1" x14ac:dyDescent="0.25">
      <c r="B7" s="37" t="s">
        <v>1</v>
      </c>
      <c r="C7" s="69">
        <f>JANVIER!C7</f>
        <v>0</v>
      </c>
      <c r="D7" s="70"/>
      <c r="E7" s="71"/>
      <c r="F7" s="33"/>
      <c r="G7" s="33"/>
      <c r="H7" s="34"/>
      <c r="I7" s="34"/>
      <c r="J7" s="34"/>
      <c r="K7" s="34"/>
      <c r="L7" s="34"/>
      <c r="M7" s="34"/>
      <c r="N7" s="34"/>
      <c r="O7" s="34"/>
      <c r="P7" t="s">
        <v>33</v>
      </c>
      <c r="Q7" s="12">
        <v>10</v>
      </c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</row>
    <row r="9" spans="1:35" x14ac:dyDescent="0.25"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</row>
    <row r="10" spans="1:35" ht="90" customHeight="1" x14ac:dyDescent="0.25">
      <c r="A10" s="44" t="s">
        <v>26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3"/>
      <c r="N10" s="45" t="s">
        <v>29</v>
      </c>
      <c r="P10" s="45" t="s">
        <v>30</v>
      </c>
      <c r="Q10" s="46" t="s">
        <v>24</v>
      </c>
      <c r="U10" s="63" t="s">
        <v>28</v>
      </c>
      <c r="V10" s="63"/>
      <c r="W10" s="63"/>
      <c r="X10" s="63"/>
      <c r="Y10" s="63"/>
      <c r="Z10" s="63"/>
    </row>
    <row r="11" spans="1:35" ht="15" customHeight="1" x14ac:dyDescent="0.25">
      <c r="A11" s="39">
        <f>DATE($Q$6,$Q$7,1)</f>
        <v>46296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13">
        <f>SUM(B11:M11)</f>
        <v>0</v>
      </c>
      <c r="P11" s="13"/>
      <c r="Q11" s="13"/>
      <c r="U11" s="63"/>
      <c r="V11" s="63"/>
      <c r="W11" s="63"/>
      <c r="X11" s="63"/>
      <c r="Y11" s="63"/>
      <c r="Z11" s="63"/>
    </row>
    <row r="12" spans="1:35" ht="15" customHeight="1" x14ac:dyDescent="0.25">
      <c r="A12" s="39">
        <f>DATE($Q$6,$Q$7,2)</f>
        <v>46297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13">
        <f t="shared" ref="N12:N41" si="0">SUM(B12:M12)</f>
        <v>0</v>
      </c>
      <c r="P12" s="13"/>
      <c r="Q12" s="13"/>
      <c r="U12" s="63"/>
      <c r="V12" s="63"/>
      <c r="W12" s="63"/>
      <c r="X12" s="63"/>
      <c r="Y12" s="63"/>
      <c r="Z12" s="63"/>
    </row>
    <row r="13" spans="1:35" ht="15" customHeight="1" x14ac:dyDescent="0.25">
      <c r="A13" s="39">
        <f>DATE($Q$6,$Q$7,3)</f>
        <v>46298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13">
        <f t="shared" si="0"/>
        <v>0</v>
      </c>
      <c r="P13" s="13"/>
      <c r="Q13" s="13"/>
      <c r="U13" s="63"/>
      <c r="V13" s="63"/>
      <c r="W13" s="63"/>
      <c r="X13" s="63"/>
      <c r="Y13" s="63"/>
      <c r="Z13" s="63"/>
    </row>
    <row r="14" spans="1:35" ht="15" customHeight="1" x14ac:dyDescent="0.25">
      <c r="A14" s="39">
        <f>DATE($Q$6,$Q$7,4)</f>
        <v>46299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13">
        <f t="shared" si="0"/>
        <v>0</v>
      </c>
      <c r="P14" s="28"/>
      <c r="Q14" s="28"/>
      <c r="U14" s="63"/>
      <c r="V14" s="63"/>
      <c r="W14" s="63"/>
      <c r="X14" s="63"/>
      <c r="Y14" s="63"/>
      <c r="Z14" s="63"/>
    </row>
    <row r="15" spans="1:35" ht="15" customHeight="1" x14ac:dyDescent="0.25">
      <c r="A15" s="39">
        <f>DATE($Q$6,$Q$7,5)</f>
        <v>46300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13">
        <f t="shared" si="0"/>
        <v>0</v>
      </c>
      <c r="P15" s="28"/>
      <c r="Q15" s="28"/>
      <c r="U15" s="63"/>
      <c r="V15" s="63"/>
      <c r="W15" s="63"/>
      <c r="X15" s="63"/>
      <c r="Y15" s="63"/>
      <c r="Z15" s="63"/>
    </row>
    <row r="16" spans="1:35" ht="15" customHeight="1" x14ac:dyDescent="0.25">
      <c r="A16" s="39">
        <f>DATE($Q$6,$Q$7,6)</f>
        <v>46301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13">
        <f t="shared" si="0"/>
        <v>0</v>
      </c>
      <c r="P16" s="28"/>
      <c r="Q16" s="28"/>
      <c r="U16" s="63"/>
      <c r="V16" s="63"/>
      <c r="W16" s="63"/>
      <c r="X16" s="63"/>
      <c r="Y16" s="63"/>
      <c r="Z16" s="63"/>
    </row>
    <row r="17" spans="1:26" ht="15" customHeight="1" x14ac:dyDescent="0.25">
      <c r="A17" s="39">
        <f>DATE($Q$6,$Q$7,7)</f>
        <v>46302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13">
        <f t="shared" si="0"/>
        <v>0</v>
      </c>
      <c r="P17" s="28"/>
      <c r="Q17" s="28"/>
      <c r="U17" s="63"/>
      <c r="V17" s="63"/>
      <c r="W17" s="63"/>
      <c r="X17" s="63"/>
      <c r="Y17" s="63"/>
      <c r="Z17" s="63"/>
    </row>
    <row r="18" spans="1:26" ht="15" customHeight="1" x14ac:dyDescent="0.25">
      <c r="A18" s="39">
        <f>DATE($Q$6,$Q$7,8)</f>
        <v>46303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13">
        <f t="shared" si="0"/>
        <v>0</v>
      </c>
      <c r="P18" s="28"/>
      <c r="Q18" s="28"/>
      <c r="U18" s="63"/>
      <c r="V18" s="63"/>
      <c r="W18" s="63"/>
      <c r="X18" s="63"/>
      <c r="Y18" s="63"/>
      <c r="Z18" s="63"/>
    </row>
    <row r="19" spans="1:26" ht="18.75" customHeight="1" x14ac:dyDescent="0.25">
      <c r="A19" s="39">
        <f>DATE($Q$6,$Q$7,9)</f>
        <v>46304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13">
        <f t="shared" si="0"/>
        <v>0</v>
      </c>
      <c r="P19" s="28"/>
      <c r="Q19" s="28"/>
      <c r="U19" s="63"/>
      <c r="V19" s="63"/>
      <c r="W19" s="63"/>
      <c r="X19" s="63"/>
      <c r="Y19" s="63"/>
      <c r="Z19" s="63"/>
    </row>
    <row r="20" spans="1:26" ht="15" customHeight="1" x14ac:dyDescent="0.25">
      <c r="A20" s="39">
        <f>DATE($Q$6,$Q$7,10)</f>
        <v>46305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13">
        <f t="shared" si="0"/>
        <v>0</v>
      </c>
      <c r="P20" s="28"/>
      <c r="Q20" s="28"/>
      <c r="U20" s="63"/>
      <c r="V20" s="63"/>
      <c r="W20" s="63"/>
      <c r="X20" s="63"/>
      <c r="Y20" s="63"/>
      <c r="Z20" s="63"/>
    </row>
    <row r="21" spans="1:26" ht="15" customHeight="1" x14ac:dyDescent="0.25">
      <c r="A21" s="39">
        <f>DATE($Q$6,$Q$7,11)</f>
        <v>46306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13">
        <f t="shared" si="0"/>
        <v>0</v>
      </c>
      <c r="P21" s="28"/>
      <c r="Q21" s="28"/>
      <c r="U21" s="63"/>
      <c r="V21" s="63"/>
      <c r="W21" s="63"/>
      <c r="X21" s="63"/>
      <c r="Y21" s="63"/>
      <c r="Z21" s="63"/>
    </row>
    <row r="22" spans="1:26" x14ac:dyDescent="0.25">
      <c r="A22" s="39">
        <f>DATE($Q$6,$Q$7,12)</f>
        <v>46307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13">
        <f t="shared" si="0"/>
        <v>0</v>
      </c>
      <c r="P22" s="28"/>
      <c r="Q22" s="28"/>
      <c r="U22" s="63"/>
      <c r="V22" s="63"/>
      <c r="W22" s="63"/>
      <c r="X22" s="63"/>
      <c r="Y22" s="63"/>
      <c r="Z22" s="63"/>
    </row>
    <row r="23" spans="1:26" x14ac:dyDescent="0.25">
      <c r="A23" s="39">
        <f>DATE($Q$6,$Q$7,13)</f>
        <v>46308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13">
        <f t="shared" si="0"/>
        <v>0</v>
      </c>
      <c r="P23" s="28"/>
      <c r="Q23" s="28"/>
      <c r="U23" s="63"/>
      <c r="V23" s="63"/>
      <c r="W23" s="63"/>
      <c r="X23" s="63"/>
      <c r="Y23" s="63"/>
      <c r="Z23" s="63"/>
    </row>
    <row r="24" spans="1:26" x14ac:dyDescent="0.25">
      <c r="A24" s="39">
        <f>DATE($Q$6,$Q$7,14)</f>
        <v>46309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13">
        <f t="shared" si="0"/>
        <v>0</v>
      </c>
      <c r="P24" s="28"/>
      <c r="Q24" s="28"/>
    </row>
    <row r="25" spans="1:26" x14ac:dyDescent="0.25">
      <c r="A25" s="39">
        <f>DATE($Q$6,$Q$7,15)</f>
        <v>46310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13">
        <f t="shared" si="0"/>
        <v>0</v>
      </c>
      <c r="P25" s="28"/>
      <c r="Q25" s="28"/>
    </row>
    <row r="26" spans="1:26" x14ac:dyDescent="0.25">
      <c r="A26" s="39">
        <f>DATE($Q$6,$Q$7,16)</f>
        <v>46311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13">
        <f t="shared" si="0"/>
        <v>0</v>
      </c>
      <c r="P26" s="28"/>
      <c r="Q26" s="28"/>
    </row>
    <row r="27" spans="1:26" x14ac:dyDescent="0.25">
      <c r="A27" s="39">
        <f>DATE($Q$6,$Q$7,17)</f>
        <v>46312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13">
        <f t="shared" si="0"/>
        <v>0</v>
      </c>
      <c r="P27" s="28"/>
      <c r="Q27" s="28"/>
    </row>
    <row r="28" spans="1:26" x14ac:dyDescent="0.25">
      <c r="A28" s="39">
        <f>DATE($Q$6,$Q$7,18)</f>
        <v>46313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13">
        <f t="shared" si="0"/>
        <v>0</v>
      </c>
      <c r="P28" s="28"/>
      <c r="Q28" s="28"/>
    </row>
    <row r="29" spans="1:26" x14ac:dyDescent="0.25">
      <c r="A29" s="39">
        <f>DATE($Q$6,$Q$7,19)</f>
        <v>46314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13">
        <f t="shared" si="0"/>
        <v>0</v>
      </c>
      <c r="P29" s="28"/>
      <c r="Q29" s="28"/>
    </row>
    <row r="30" spans="1:26" x14ac:dyDescent="0.25">
      <c r="A30" s="39">
        <f>DATE($Q$6,$Q$7,20)</f>
        <v>46315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13">
        <f t="shared" si="0"/>
        <v>0</v>
      </c>
      <c r="P30" s="28"/>
      <c r="Q30" s="28"/>
    </row>
    <row r="31" spans="1:26" x14ac:dyDescent="0.25">
      <c r="A31" s="39">
        <f>DATE($Q$6,$Q$7,21)</f>
        <v>46316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13">
        <f t="shared" si="0"/>
        <v>0</v>
      </c>
      <c r="P31" s="28"/>
      <c r="Q31" s="28"/>
    </row>
    <row r="32" spans="1:26" x14ac:dyDescent="0.25">
      <c r="A32" s="39">
        <f>DATE($Q$6,$Q$7,22)</f>
        <v>46317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13">
        <f t="shared" si="0"/>
        <v>0</v>
      </c>
      <c r="P32" s="28"/>
      <c r="Q32" s="28"/>
    </row>
    <row r="33" spans="1:36" x14ac:dyDescent="0.25">
      <c r="A33" s="39">
        <f>DATE($Q$6,$Q$7,23)</f>
        <v>46318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13">
        <f t="shared" si="0"/>
        <v>0</v>
      </c>
      <c r="P33" s="28"/>
      <c r="Q33" s="28"/>
    </row>
    <row r="34" spans="1:36" x14ac:dyDescent="0.25">
      <c r="A34" s="39">
        <f>DATE($Q$6,$Q$7,24)</f>
        <v>46319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13">
        <f t="shared" si="0"/>
        <v>0</v>
      </c>
      <c r="P34" s="28"/>
      <c r="Q34" s="28"/>
    </row>
    <row r="35" spans="1:36" x14ac:dyDescent="0.25">
      <c r="A35" s="39">
        <f>DATE($Q$6,$Q$7,25)</f>
        <v>46320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13">
        <f t="shared" si="0"/>
        <v>0</v>
      </c>
      <c r="P35" s="28"/>
      <c r="Q35" s="28"/>
    </row>
    <row r="36" spans="1:36" x14ac:dyDescent="0.25">
      <c r="A36" s="39">
        <f>DATE($Q$6,$Q$7,26)</f>
        <v>46321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13">
        <f t="shared" si="0"/>
        <v>0</v>
      </c>
      <c r="P36" s="28"/>
      <c r="Q36" s="28"/>
    </row>
    <row r="37" spans="1:36" x14ac:dyDescent="0.25">
      <c r="A37" s="39">
        <f>DATE($Q$6,$Q$7,27)</f>
        <v>46322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13">
        <f t="shared" si="0"/>
        <v>0</v>
      </c>
      <c r="P37" s="28"/>
      <c r="Q37" s="28"/>
    </row>
    <row r="38" spans="1:36" x14ac:dyDescent="0.25">
      <c r="A38" s="39">
        <f>DATE($Q$6,$Q$7,28)</f>
        <v>46323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13">
        <f t="shared" si="0"/>
        <v>0</v>
      </c>
      <c r="P38" s="28"/>
      <c r="Q38" s="28"/>
    </row>
    <row r="39" spans="1:36" x14ac:dyDescent="0.25">
      <c r="A39" s="39">
        <f>DATE($Q$6,$Q$7,29)</f>
        <v>46324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13">
        <f t="shared" si="0"/>
        <v>0</v>
      </c>
      <c r="P39" s="28"/>
      <c r="Q39" s="28"/>
    </row>
    <row r="40" spans="1:36" x14ac:dyDescent="0.25">
      <c r="A40" s="39">
        <f>DATE($Q$6,$Q$7,30)</f>
        <v>46325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13">
        <f t="shared" si="0"/>
        <v>0</v>
      </c>
      <c r="P40" s="28"/>
      <c r="Q40" s="28"/>
    </row>
    <row r="41" spans="1:36" x14ac:dyDescent="0.25">
      <c r="A41" s="39">
        <f>DATE($Q$6,$Q$7,31)</f>
        <v>46326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13">
        <f t="shared" si="0"/>
        <v>0</v>
      </c>
      <c r="P41" s="28"/>
      <c r="Q41" s="28"/>
    </row>
    <row r="42" spans="1:36" x14ac:dyDescent="0.25">
      <c r="A42" s="40" t="s">
        <v>31</v>
      </c>
      <c r="B42" s="13">
        <f t="shared" ref="B42:N42" si="1">SUM(B11:B41)</f>
        <v>0</v>
      </c>
      <c r="C42" s="13">
        <f t="shared" si="1"/>
        <v>0</v>
      </c>
      <c r="D42" s="13">
        <f t="shared" si="1"/>
        <v>0</v>
      </c>
      <c r="E42" s="13">
        <f t="shared" si="1"/>
        <v>0</v>
      </c>
      <c r="F42" s="13">
        <f t="shared" si="1"/>
        <v>0</v>
      </c>
      <c r="G42" s="13">
        <f t="shared" si="1"/>
        <v>0</v>
      </c>
      <c r="H42" s="13">
        <f t="shared" si="1"/>
        <v>0</v>
      </c>
      <c r="I42" s="13">
        <f t="shared" si="1"/>
        <v>0</v>
      </c>
      <c r="J42" s="13">
        <f t="shared" si="1"/>
        <v>0</v>
      </c>
      <c r="K42" s="13">
        <f t="shared" si="1"/>
        <v>0</v>
      </c>
      <c r="L42" s="13">
        <f t="shared" si="1"/>
        <v>0</v>
      </c>
      <c r="M42" s="13">
        <f t="shared" si="1"/>
        <v>0</v>
      </c>
      <c r="N42" s="13">
        <f t="shared" si="1"/>
        <v>0</v>
      </c>
      <c r="P42" s="28">
        <f>SUM(P11:P41)</f>
        <v>0</v>
      </c>
      <c r="Q42" s="48"/>
    </row>
    <row r="45" spans="1:36" x14ac:dyDescent="0.25">
      <c r="B45" s="38" t="s">
        <v>16</v>
      </c>
      <c r="C45" s="19"/>
      <c r="D45" s="19"/>
      <c r="F45" s="21" t="s">
        <v>19</v>
      </c>
    </row>
    <row r="46" spans="1:36" ht="15.75" x14ac:dyDescent="0.25">
      <c r="B46" s="32" t="s">
        <v>15</v>
      </c>
      <c r="C46" s="60">
        <f>C6</f>
        <v>0</v>
      </c>
      <c r="D46" s="60"/>
      <c r="E46" s="60"/>
      <c r="F46" s="25" t="s">
        <v>20</v>
      </c>
      <c r="G46" s="62">
        <f>JANVIER!G46</f>
        <v>0</v>
      </c>
      <c r="H46" s="62"/>
      <c r="I46" s="6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</row>
    <row r="47" spans="1:36" ht="15.75" x14ac:dyDescent="0.25">
      <c r="B47" s="31" t="s">
        <v>22</v>
      </c>
      <c r="C47" s="61">
        <f>C7</f>
        <v>0</v>
      </c>
      <c r="D47" s="61"/>
      <c r="E47" s="61"/>
      <c r="F47" s="23" t="s">
        <v>21</v>
      </c>
      <c r="G47" s="72">
        <f>JANVIER!G47</f>
        <v>0</v>
      </c>
      <c r="H47" s="72"/>
      <c r="I47" s="72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</row>
    <row r="48" spans="1:36" x14ac:dyDescent="0.25">
      <c r="B48" s="27" t="s">
        <v>18</v>
      </c>
      <c r="C48" s="27"/>
      <c r="D48" s="27"/>
      <c r="F48" t="s">
        <v>18</v>
      </c>
    </row>
  </sheetData>
  <customSheetViews>
    <customSheetView guid="{B2D5D457-9994-4817-963E-7EA8DAAEE2A4}" topLeftCell="A4">
      <selection activeCell="A13" sqref="A13:IV28"/>
      <pageMargins left="0.7" right="0.7" top="0.75" bottom="0.75" header="0.3" footer="0.3"/>
    </customSheetView>
  </customSheetViews>
  <mergeCells count="11">
    <mergeCell ref="A3:I3"/>
    <mergeCell ref="J3:R3"/>
    <mergeCell ref="A4:I4"/>
    <mergeCell ref="J4:R4"/>
    <mergeCell ref="C6:E6"/>
    <mergeCell ref="U10:Z23"/>
    <mergeCell ref="C7:E7"/>
    <mergeCell ref="C46:E46"/>
    <mergeCell ref="G46:I46"/>
    <mergeCell ref="C47:E47"/>
    <mergeCell ref="G47:I47"/>
  </mergeCells>
  <phoneticPr fontId="0" type="noConversion"/>
  <conditionalFormatting sqref="A11:A38">
    <cfRule type="expression" dxfId="14" priority="3">
      <formula>OR(WEEKDAY(A11)=1,WEEKDAY(A11)=7)</formula>
    </cfRule>
  </conditionalFormatting>
  <conditionalFormatting sqref="A39:A40">
    <cfRule type="expression" dxfId="13" priority="2">
      <formula>OR(WEEKDAY(A39)=1,WEEKDAY(A39)=7)</formula>
    </cfRule>
  </conditionalFormatting>
  <conditionalFormatting sqref="A41">
    <cfRule type="expression" dxfId="12" priority="1">
      <formula>OR(WEEKDAY(A41)=1,WEEKDAY(A41)=7)</formula>
    </cfRule>
  </conditionalFormatting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8"/>
  <sheetViews>
    <sheetView zoomScale="70" zoomScaleNormal="70" zoomScaleSheetLayoutView="85" workbookViewId="0">
      <selection activeCell="A21" sqref="A21"/>
    </sheetView>
  </sheetViews>
  <sheetFormatPr baseColWidth="10" defaultRowHeight="15" x14ac:dyDescent="0.25"/>
  <cols>
    <col min="1" max="1" width="29.85546875" style="35" customWidth="1"/>
    <col min="2" max="13" width="18.7109375" customWidth="1"/>
    <col min="14" max="14" width="25.140625" customWidth="1"/>
    <col min="16" max="17" width="19.140625" customWidth="1"/>
    <col min="35" max="35" width="14.7109375" customWidth="1"/>
  </cols>
  <sheetData>
    <row r="1" spans="1:35" ht="54.75" customHeight="1" x14ac:dyDescent="0.25"/>
    <row r="2" spans="1:35" ht="15" customHeight="1" x14ac:dyDescent="0.25"/>
    <row r="3" spans="1:35" ht="18" customHeight="1" x14ac:dyDescent="0.25">
      <c r="A3" s="64" t="s">
        <v>25</v>
      </c>
      <c r="B3" s="64"/>
      <c r="C3" s="64"/>
      <c r="D3" s="64"/>
      <c r="E3" s="64"/>
      <c r="F3" s="64"/>
      <c r="G3" s="64"/>
      <c r="H3" s="64"/>
      <c r="I3" s="64"/>
      <c r="J3" s="64" t="s">
        <v>25</v>
      </c>
      <c r="K3" s="64"/>
      <c r="L3" s="64"/>
      <c r="M3" s="64"/>
      <c r="N3" s="64"/>
      <c r="O3" s="64"/>
      <c r="P3" s="64"/>
      <c r="Q3" s="64"/>
      <c r="R3" s="6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13.15" customHeight="1" x14ac:dyDescent="0.25">
      <c r="A4" s="65">
        <f>DATE($Q$6,$Q$7,1)</f>
        <v>46327</v>
      </c>
      <c r="B4" s="65"/>
      <c r="C4" s="65"/>
      <c r="D4" s="65"/>
      <c r="E4" s="65"/>
      <c r="F4" s="65"/>
      <c r="G4" s="65"/>
      <c r="H4" s="65"/>
      <c r="I4" s="65"/>
      <c r="J4" s="65">
        <f>DATE($Q$6,$Q$7,1)</f>
        <v>46327</v>
      </c>
      <c r="K4" s="65"/>
      <c r="L4" s="65"/>
      <c r="M4" s="65"/>
      <c r="N4" s="65"/>
      <c r="O4" s="65"/>
      <c r="P4" s="65"/>
      <c r="Q4" s="65"/>
      <c r="R4" s="65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</row>
    <row r="5" spans="1:35" ht="13.15" customHeight="1" x14ac:dyDescent="0.25">
      <c r="A5" s="49"/>
      <c r="B5" s="49"/>
      <c r="C5" s="49"/>
      <c r="D5" s="49"/>
      <c r="E5" s="49"/>
      <c r="F5" s="49"/>
      <c r="G5" s="49"/>
      <c r="H5" s="49"/>
      <c r="I5" s="49"/>
      <c r="J5" s="54"/>
      <c r="K5" s="54"/>
      <c r="L5" s="54"/>
      <c r="M5" s="54"/>
      <c r="N5" s="54"/>
      <c r="O5" s="54"/>
      <c r="P5" s="54"/>
      <c r="Q5" s="5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</row>
    <row r="6" spans="1:35" ht="16.7" customHeight="1" x14ac:dyDescent="0.25">
      <c r="B6" s="37" t="s">
        <v>17</v>
      </c>
      <c r="C6" s="66">
        <f>JANVIER!C6</f>
        <v>0</v>
      </c>
      <c r="D6" s="67"/>
      <c r="E6" s="68"/>
      <c r="F6" s="33"/>
      <c r="G6" s="33"/>
      <c r="H6" s="34"/>
      <c r="I6" s="34"/>
      <c r="J6" s="34"/>
      <c r="K6" s="34"/>
      <c r="L6" s="34"/>
      <c r="M6" s="34"/>
      <c r="N6" s="34"/>
      <c r="O6" s="34"/>
      <c r="P6" t="s">
        <v>32</v>
      </c>
      <c r="Q6" s="51">
        <f>JANVIER!Q6</f>
        <v>2026</v>
      </c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</row>
    <row r="7" spans="1:35" ht="18" customHeight="1" x14ac:dyDescent="0.25">
      <c r="B7" s="37" t="s">
        <v>1</v>
      </c>
      <c r="C7" s="69">
        <f>JANVIER!C7</f>
        <v>0</v>
      </c>
      <c r="D7" s="70"/>
      <c r="E7" s="71"/>
      <c r="F7" s="33"/>
      <c r="G7" s="33"/>
      <c r="H7" s="34"/>
      <c r="I7" s="34"/>
      <c r="J7" s="34"/>
      <c r="K7" s="34"/>
      <c r="L7" s="34"/>
      <c r="M7" s="34"/>
      <c r="N7" s="34"/>
      <c r="O7" s="34"/>
      <c r="P7" t="s">
        <v>33</v>
      </c>
      <c r="Q7" s="12">
        <v>11</v>
      </c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</row>
    <row r="9" spans="1:35" x14ac:dyDescent="0.25"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</row>
    <row r="10" spans="1:35" ht="90" customHeight="1" x14ac:dyDescent="0.25">
      <c r="A10" s="44" t="s">
        <v>26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3"/>
      <c r="N10" s="45" t="s">
        <v>29</v>
      </c>
      <c r="P10" s="45" t="s">
        <v>30</v>
      </c>
      <c r="Q10" s="46" t="s">
        <v>24</v>
      </c>
      <c r="U10" s="63" t="s">
        <v>28</v>
      </c>
      <c r="V10" s="63"/>
      <c r="W10" s="63"/>
      <c r="X10" s="63"/>
      <c r="Y10" s="63"/>
      <c r="Z10" s="63"/>
    </row>
    <row r="11" spans="1:35" ht="15" customHeight="1" x14ac:dyDescent="0.25">
      <c r="A11" s="58">
        <f>DATE($Q$6,$Q$7,1)</f>
        <v>46327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13">
        <f>SUM(B11:M11)</f>
        <v>0</v>
      </c>
      <c r="P11" s="13"/>
      <c r="Q11" s="13"/>
      <c r="U11" s="63"/>
      <c r="V11" s="63"/>
      <c r="W11" s="63"/>
      <c r="X11" s="63"/>
      <c r="Y11" s="63"/>
      <c r="Z11" s="63"/>
    </row>
    <row r="12" spans="1:35" ht="15" customHeight="1" x14ac:dyDescent="0.25">
      <c r="A12" s="39">
        <f>DATE($Q$6,$Q$7,2)</f>
        <v>46328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13">
        <f t="shared" ref="N12:N41" si="0">SUM(B12:M12)</f>
        <v>0</v>
      </c>
      <c r="P12" s="13"/>
      <c r="Q12" s="13"/>
      <c r="U12" s="63"/>
      <c r="V12" s="63"/>
      <c r="W12" s="63"/>
      <c r="X12" s="63"/>
      <c r="Y12" s="63"/>
      <c r="Z12" s="63"/>
    </row>
    <row r="13" spans="1:35" ht="15" customHeight="1" x14ac:dyDescent="0.25">
      <c r="A13" s="39">
        <f>DATE($Q$6,$Q$7,3)</f>
        <v>46329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13">
        <f t="shared" si="0"/>
        <v>0</v>
      </c>
      <c r="P13" s="13"/>
      <c r="Q13" s="13"/>
      <c r="U13" s="63"/>
      <c r="V13" s="63"/>
      <c r="W13" s="63"/>
      <c r="X13" s="63"/>
      <c r="Y13" s="63"/>
      <c r="Z13" s="63"/>
    </row>
    <row r="14" spans="1:35" ht="15" customHeight="1" x14ac:dyDescent="0.25">
      <c r="A14" s="39">
        <f>DATE($Q$6,$Q$7,4)</f>
        <v>46330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13">
        <f t="shared" si="0"/>
        <v>0</v>
      </c>
      <c r="P14" s="28"/>
      <c r="Q14" s="28"/>
      <c r="U14" s="63"/>
      <c r="V14" s="63"/>
      <c r="W14" s="63"/>
      <c r="X14" s="63"/>
      <c r="Y14" s="63"/>
      <c r="Z14" s="63"/>
    </row>
    <row r="15" spans="1:35" ht="15" customHeight="1" x14ac:dyDescent="0.25">
      <c r="A15" s="39">
        <f>DATE($Q$6,$Q$7,5)</f>
        <v>46331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13">
        <f t="shared" si="0"/>
        <v>0</v>
      </c>
      <c r="P15" s="28"/>
      <c r="Q15" s="28"/>
      <c r="U15" s="63"/>
      <c r="V15" s="63"/>
      <c r="W15" s="63"/>
      <c r="X15" s="63"/>
      <c r="Y15" s="63"/>
      <c r="Z15" s="63"/>
    </row>
    <row r="16" spans="1:35" ht="15" customHeight="1" x14ac:dyDescent="0.25">
      <c r="A16" s="39">
        <f>DATE($Q$6,$Q$7,6)</f>
        <v>46332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13">
        <f t="shared" si="0"/>
        <v>0</v>
      </c>
      <c r="P16" s="28"/>
      <c r="Q16" s="28"/>
      <c r="U16" s="63"/>
      <c r="V16" s="63"/>
      <c r="W16" s="63"/>
      <c r="X16" s="63"/>
      <c r="Y16" s="63"/>
      <c r="Z16" s="63"/>
    </row>
    <row r="17" spans="1:26" ht="15" customHeight="1" x14ac:dyDescent="0.25">
      <c r="A17" s="39">
        <f>DATE($Q$6,$Q$7,7)</f>
        <v>46333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13">
        <f t="shared" si="0"/>
        <v>0</v>
      </c>
      <c r="P17" s="28"/>
      <c r="Q17" s="28"/>
      <c r="U17" s="63"/>
      <c r="V17" s="63"/>
      <c r="W17" s="63"/>
      <c r="X17" s="63"/>
      <c r="Y17" s="63"/>
      <c r="Z17" s="63"/>
    </row>
    <row r="18" spans="1:26" ht="15" customHeight="1" x14ac:dyDescent="0.25">
      <c r="A18" s="39">
        <f>DATE($Q$6,$Q$7,8)</f>
        <v>46334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13">
        <f t="shared" si="0"/>
        <v>0</v>
      </c>
      <c r="P18" s="28"/>
      <c r="Q18" s="28"/>
      <c r="U18" s="63"/>
      <c r="V18" s="63"/>
      <c r="W18" s="63"/>
      <c r="X18" s="63"/>
      <c r="Y18" s="63"/>
      <c r="Z18" s="63"/>
    </row>
    <row r="19" spans="1:26" ht="18.75" customHeight="1" x14ac:dyDescent="0.25">
      <c r="A19" s="39">
        <f>DATE($Q$6,$Q$7,9)</f>
        <v>46335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13">
        <f t="shared" si="0"/>
        <v>0</v>
      </c>
      <c r="P19" s="28"/>
      <c r="Q19" s="28"/>
      <c r="U19" s="63"/>
      <c r="V19" s="63"/>
      <c r="W19" s="63"/>
      <c r="X19" s="63"/>
      <c r="Y19" s="63"/>
      <c r="Z19" s="63"/>
    </row>
    <row r="20" spans="1:26" ht="15" customHeight="1" x14ac:dyDescent="0.25">
      <c r="A20" s="39">
        <f>DATE($Q$6,$Q$7,10)</f>
        <v>46336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13">
        <f t="shared" si="0"/>
        <v>0</v>
      </c>
      <c r="P20" s="28"/>
      <c r="Q20" s="28"/>
      <c r="U20" s="63"/>
      <c r="V20" s="63"/>
      <c r="W20" s="63"/>
      <c r="X20" s="63"/>
      <c r="Y20" s="63"/>
      <c r="Z20" s="63"/>
    </row>
    <row r="21" spans="1:26" ht="15" customHeight="1" x14ac:dyDescent="0.25">
      <c r="A21" s="58">
        <f>DATE($Q$6,$Q$7,11)</f>
        <v>46337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13">
        <f t="shared" si="0"/>
        <v>0</v>
      </c>
      <c r="P21" s="28"/>
      <c r="Q21" s="28"/>
      <c r="U21" s="63"/>
      <c r="V21" s="63"/>
      <c r="W21" s="63"/>
      <c r="X21" s="63"/>
      <c r="Y21" s="63"/>
      <c r="Z21" s="63"/>
    </row>
    <row r="22" spans="1:26" x14ac:dyDescent="0.25">
      <c r="A22" s="39">
        <f>DATE($Q$6,$Q$7,12)</f>
        <v>46338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13">
        <f t="shared" si="0"/>
        <v>0</v>
      </c>
      <c r="P22" s="28"/>
      <c r="Q22" s="28"/>
      <c r="U22" s="63"/>
      <c r="V22" s="63"/>
      <c r="W22" s="63"/>
      <c r="X22" s="63"/>
      <c r="Y22" s="63"/>
      <c r="Z22" s="63"/>
    </row>
    <row r="23" spans="1:26" x14ac:dyDescent="0.25">
      <c r="A23" s="39">
        <f>DATE($Q$6,$Q$7,13)</f>
        <v>46339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13">
        <f t="shared" si="0"/>
        <v>0</v>
      </c>
      <c r="P23" s="28"/>
      <c r="Q23" s="28"/>
      <c r="U23" s="63"/>
      <c r="V23" s="63"/>
      <c r="W23" s="63"/>
      <c r="X23" s="63"/>
      <c r="Y23" s="63"/>
      <c r="Z23" s="63"/>
    </row>
    <row r="24" spans="1:26" x14ac:dyDescent="0.25">
      <c r="A24" s="39">
        <f>DATE($Q$6,$Q$7,14)</f>
        <v>46340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13">
        <f t="shared" si="0"/>
        <v>0</v>
      </c>
      <c r="P24" s="28"/>
      <c r="Q24" s="28"/>
    </row>
    <row r="25" spans="1:26" x14ac:dyDescent="0.25">
      <c r="A25" s="39">
        <f>DATE($Q$6,$Q$7,15)</f>
        <v>46341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13">
        <f t="shared" si="0"/>
        <v>0</v>
      </c>
      <c r="P25" s="28"/>
      <c r="Q25" s="28"/>
    </row>
    <row r="26" spans="1:26" x14ac:dyDescent="0.25">
      <c r="A26" s="39">
        <f>DATE($Q$6,$Q$7,16)</f>
        <v>46342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13">
        <f t="shared" si="0"/>
        <v>0</v>
      </c>
      <c r="P26" s="28"/>
      <c r="Q26" s="28"/>
    </row>
    <row r="27" spans="1:26" x14ac:dyDescent="0.25">
      <c r="A27" s="39">
        <f>DATE($Q$6,$Q$7,17)</f>
        <v>46343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13">
        <f t="shared" si="0"/>
        <v>0</v>
      </c>
      <c r="P27" s="28"/>
      <c r="Q27" s="28"/>
    </row>
    <row r="28" spans="1:26" x14ac:dyDescent="0.25">
      <c r="A28" s="39">
        <f>DATE($Q$6,$Q$7,18)</f>
        <v>46344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13">
        <f t="shared" si="0"/>
        <v>0</v>
      </c>
      <c r="P28" s="28"/>
      <c r="Q28" s="28"/>
    </row>
    <row r="29" spans="1:26" x14ac:dyDescent="0.25">
      <c r="A29" s="39">
        <f>DATE($Q$6,$Q$7,19)</f>
        <v>46345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13">
        <f t="shared" si="0"/>
        <v>0</v>
      </c>
      <c r="P29" s="28"/>
      <c r="Q29" s="28"/>
    </row>
    <row r="30" spans="1:26" x14ac:dyDescent="0.25">
      <c r="A30" s="39">
        <f>DATE($Q$6,$Q$7,20)</f>
        <v>46346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13">
        <f t="shared" si="0"/>
        <v>0</v>
      </c>
      <c r="P30" s="28"/>
      <c r="Q30" s="28"/>
    </row>
    <row r="31" spans="1:26" x14ac:dyDescent="0.25">
      <c r="A31" s="39">
        <f>DATE($Q$6,$Q$7,21)</f>
        <v>46347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13">
        <f t="shared" si="0"/>
        <v>0</v>
      </c>
      <c r="P31" s="28"/>
      <c r="Q31" s="28"/>
    </row>
    <row r="32" spans="1:26" x14ac:dyDescent="0.25">
      <c r="A32" s="39">
        <f>DATE($Q$6,$Q$7,22)</f>
        <v>46348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13">
        <f t="shared" si="0"/>
        <v>0</v>
      </c>
      <c r="P32" s="28"/>
      <c r="Q32" s="28"/>
    </row>
    <row r="33" spans="1:36" x14ac:dyDescent="0.25">
      <c r="A33" s="39">
        <f>DATE($Q$6,$Q$7,23)</f>
        <v>46349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13">
        <f t="shared" si="0"/>
        <v>0</v>
      </c>
      <c r="P33" s="28"/>
      <c r="Q33" s="28"/>
    </row>
    <row r="34" spans="1:36" x14ac:dyDescent="0.25">
      <c r="A34" s="39">
        <f>DATE($Q$6,$Q$7,24)</f>
        <v>46350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13">
        <f t="shared" si="0"/>
        <v>0</v>
      </c>
      <c r="P34" s="28"/>
      <c r="Q34" s="28"/>
    </row>
    <row r="35" spans="1:36" x14ac:dyDescent="0.25">
      <c r="A35" s="39">
        <f>DATE($Q$6,$Q$7,25)</f>
        <v>46351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13">
        <f t="shared" si="0"/>
        <v>0</v>
      </c>
      <c r="P35" s="28"/>
      <c r="Q35" s="28"/>
    </row>
    <row r="36" spans="1:36" x14ac:dyDescent="0.25">
      <c r="A36" s="39">
        <f>DATE($Q$6,$Q$7,26)</f>
        <v>46352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13">
        <f t="shared" si="0"/>
        <v>0</v>
      </c>
      <c r="P36" s="28"/>
      <c r="Q36" s="28"/>
    </row>
    <row r="37" spans="1:36" x14ac:dyDescent="0.25">
      <c r="A37" s="39">
        <f>DATE($Q$6,$Q$7,27)</f>
        <v>46353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13">
        <f t="shared" si="0"/>
        <v>0</v>
      </c>
      <c r="P37" s="28"/>
      <c r="Q37" s="28"/>
    </row>
    <row r="38" spans="1:36" x14ac:dyDescent="0.25">
      <c r="A38" s="39">
        <f>DATE($Q$6,$Q$7,28)</f>
        <v>46354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13">
        <f t="shared" si="0"/>
        <v>0</v>
      </c>
      <c r="P38" s="28"/>
      <c r="Q38" s="28"/>
    </row>
    <row r="39" spans="1:36" x14ac:dyDescent="0.25">
      <c r="A39" s="39">
        <f>DATE($Q$6,$Q$7,29)</f>
        <v>46355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13">
        <f t="shared" si="0"/>
        <v>0</v>
      </c>
      <c r="P39" s="28"/>
      <c r="Q39" s="28"/>
    </row>
    <row r="40" spans="1:36" x14ac:dyDescent="0.25">
      <c r="A40" s="39">
        <f>DATE($Q$6,$Q$7,30)</f>
        <v>46356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13">
        <f t="shared" si="0"/>
        <v>0</v>
      </c>
      <c r="P40" s="28"/>
      <c r="Q40" s="28"/>
    </row>
    <row r="41" spans="1:36" x14ac:dyDescent="0.25">
      <c r="A41" s="39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13">
        <f t="shared" si="0"/>
        <v>0</v>
      </c>
      <c r="P41" s="28"/>
      <c r="Q41" s="28"/>
    </row>
    <row r="42" spans="1:36" x14ac:dyDescent="0.25">
      <c r="A42" s="40" t="s">
        <v>31</v>
      </c>
      <c r="B42" s="13">
        <f t="shared" ref="B42:N42" si="1">SUM(B11:B41)</f>
        <v>0</v>
      </c>
      <c r="C42" s="13">
        <f t="shared" si="1"/>
        <v>0</v>
      </c>
      <c r="D42" s="13">
        <f t="shared" si="1"/>
        <v>0</v>
      </c>
      <c r="E42" s="13">
        <f t="shared" si="1"/>
        <v>0</v>
      </c>
      <c r="F42" s="13">
        <f t="shared" si="1"/>
        <v>0</v>
      </c>
      <c r="G42" s="13">
        <f t="shared" si="1"/>
        <v>0</v>
      </c>
      <c r="H42" s="13">
        <f t="shared" si="1"/>
        <v>0</v>
      </c>
      <c r="I42" s="13">
        <f t="shared" si="1"/>
        <v>0</v>
      </c>
      <c r="J42" s="13">
        <f t="shared" si="1"/>
        <v>0</v>
      </c>
      <c r="K42" s="13">
        <f t="shared" si="1"/>
        <v>0</v>
      </c>
      <c r="L42" s="13">
        <f t="shared" si="1"/>
        <v>0</v>
      </c>
      <c r="M42" s="13">
        <f t="shared" si="1"/>
        <v>0</v>
      </c>
      <c r="N42" s="13">
        <f t="shared" si="1"/>
        <v>0</v>
      </c>
      <c r="P42" s="28">
        <f>SUM(P11:P41)</f>
        <v>0</v>
      </c>
      <c r="Q42" s="48"/>
    </row>
    <row r="45" spans="1:36" x14ac:dyDescent="0.25">
      <c r="B45" s="38" t="s">
        <v>16</v>
      </c>
      <c r="C45" s="19"/>
      <c r="D45" s="19"/>
      <c r="F45" s="21" t="s">
        <v>19</v>
      </c>
    </row>
    <row r="46" spans="1:36" ht="15.75" x14ac:dyDescent="0.25">
      <c r="B46" s="32" t="s">
        <v>15</v>
      </c>
      <c r="C46" s="60">
        <f>C6</f>
        <v>0</v>
      </c>
      <c r="D46" s="60"/>
      <c r="E46" s="60"/>
      <c r="F46" s="25" t="s">
        <v>20</v>
      </c>
      <c r="G46" s="62">
        <f>JANVIER!G46</f>
        <v>0</v>
      </c>
      <c r="H46" s="62"/>
      <c r="I46" s="6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</row>
    <row r="47" spans="1:36" ht="15.75" x14ac:dyDescent="0.25">
      <c r="B47" s="31" t="s">
        <v>22</v>
      </c>
      <c r="C47" s="61">
        <f>C7</f>
        <v>0</v>
      </c>
      <c r="D47" s="61"/>
      <c r="E47" s="61"/>
      <c r="F47" s="23" t="s">
        <v>21</v>
      </c>
      <c r="G47" s="72">
        <f>JANVIER!G47</f>
        <v>0</v>
      </c>
      <c r="H47" s="72"/>
      <c r="I47" s="72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</row>
    <row r="48" spans="1:36" x14ac:dyDescent="0.25">
      <c r="B48" s="27" t="s">
        <v>18</v>
      </c>
      <c r="C48" s="27"/>
      <c r="D48" s="27"/>
      <c r="F48" t="s">
        <v>18</v>
      </c>
    </row>
  </sheetData>
  <customSheetViews>
    <customSheetView guid="{B2D5D457-9994-4817-963E-7EA8DAAEE2A4}" topLeftCell="A7">
      <selection activeCell="A13" sqref="A13:IV28"/>
      <pageMargins left="0.7" right="0.7" top="0.75" bottom="0.75" header="0.3" footer="0.3"/>
    </customSheetView>
  </customSheetViews>
  <mergeCells count="11">
    <mergeCell ref="A3:I3"/>
    <mergeCell ref="J3:R3"/>
    <mergeCell ref="A4:I4"/>
    <mergeCell ref="J4:R4"/>
    <mergeCell ref="C6:E6"/>
    <mergeCell ref="U10:Z23"/>
    <mergeCell ref="C7:E7"/>
    <mergeCell ref="C46:E46"/>
    <mergeCell ref="G46:I46"/>
    <mergeCell ref="C47:E47"/>
    <mergeCell ref="G47:I47"/>
  </mergeCells>
  <phoneticPr fontId="0" type="noConversion"/>
  <conditionalFormatting sqref="A11:A38">
    <cfRule type="expression" dxfId="11" priority="3">
      <formula>OR(WEEKDAY(A11)=1,WEEKDAY(A11)=7)</formula>
    </cfRule>
  </conditionalFormatting>
  <conditionalFormatting sqref="A39:A40">
    <cfRule type="expression" dxfId="10" priority="2">
      <formula>OR(WEEKDAY(A39)=1,WEEKDAY(A39)=7)</formula>
    </cfRule>
  </conditionalFormatting>
  <conditionalFormatting sqref="A41">
    <cfRule type="expression" dxfId="9" priority="1">
      <formula>OR(WEEKDAY(A41)=1,WEEKDAY(A41)=7)</formula>
    </cfRule>
  </conditionalFormatting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8"/>
  <sheetViews>
    <sheetView zoomScale="70" zoomScaleNormal="70" zoomScaleSheetLayoutView="87" workbookViewId="0">
      <selection activeCell="Q6" sqref="Q6"/>
    </sheetView>
  </sheetViews>
  <sheetFormatPr baseColWidth="10" defaultRowHeight="15" x14ac:dyDescent="0.25"/>
  <cols>
    <col min="1" max="1" width="29.85546875" style="35" customWidth="1"/>
    <col min="2" max="13" width="18.7109375" customWidth="1"/>
    <col min="14" max="14" width="25.140625" customWidth="1"/>
    <col min="16" max="17" width="19.140625" customWidth="1"/>
    <col min="35" max="35" width="14.7109375" customWidth="1"/>
  </cols>
  <sheetData>
    <row r="1" spans="1:35" ht="54.75" customHeight="1" x14ac:dyDescent="0.25"/>
    <row r="2" spans="1:35" ht="15" customHeight="1" x14ac:dyDescent="0.25"/>
    <row r="3" spans="1:35" ht="18" customHeight="1" x14ac:dyDescent="0.25">
      <c r="A3" s="64" t="s">
        <v>25</v>
      </c>
      <c r="B3" s="64"/>
      <c r="C3" s="64"/>
      <c r="D3" s="64"/>
      <c r="E3" s="64"/>
      <c r="F3" s="64"/>
      <c r="G3" s="64"/>
      <c r="H3" s="64"/>
      <c r="I3" s="64"/>
      <c r="J3" s="64" t="s">
        <v>25</v>
      </c>
      <c r="K3" s="64"/>
      <c r="L3" s="64"/>
      <c r="M3" s="64"/>
      <c r="N3" s="64"/>
      <c r="O3" s="64"/>
      <c r="P3" s="64"/>
      <c r="Q3" s="64"/>
      <c r="R3" s="6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13.15" customHeight="1" x14ac:dyDescent="0.25">
      <c r="A4" s="65">
        <f>DATE($Q$6,$Q$7,1)</f>
        <v>46357</v>
      </c>
      <c r="B4" s="65"/>
      <c r="C4" s="65"/>
      <c r="D4" s="65"/>
      <c r="E4" s="65"/>
      <c r="F4" s="65"/>
      <c r="G4" s="65"/>
      <c r="H4" s="65"/>
      <c r="I4" s="65"/>
      <c r="J4" s="65">
        <f>DATE($Q$6,$Q$7,1)</f>
        <v>46357</v>
      </c>
      <c r="K4" s="65"/>
      <c r="L4" s="65"/>
      <c r="M4" s="65"/>
      <c r="N4" s="65"/>
      <c r="O4" s="65"/>
      <c r="P4" s="65"/>
      <c r="Q4" s="65"/>
      <c r="R4" s="65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</row>
    <row r="5" spans="1:35" ht="13.15" customHeight="1" x14ac:dyDescent="0.25">
      <c r="A5" s="49"/>
      <c r="B5" s="49"/>
      <c r="C5" s="49"/>
      <c r="D5" s="49"/>
      <c r="E5" s="49"/>
      <c r="F5" s="49"/>
      <c r="G5" s="49"/>
      <c r="H5" s="49"/>
      <c r="I5" s="49"/>
      <c r="J5" s="54"/>
      <c r="K5" s="54"/>
      <c r="L5" s="54"/>
      <c r="M5" s="54"/>
      <c r="N5" s="54"/>
      <c r="O5" s="54"/>
      <c r="P5" s="54"/>
      <c r="Q5" s="5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</row>
    <row r="6" spans="1:35" ht="16.7" customHeight="1" x14ac:dyDescent="0.25">
      <c r="B6" s="37" t="s">
        <v>17</v>
      </c>
      <c r="C6" s="66">
        <f>JANVIER!C6</f>
        <v>0</v>
      </c>
      <c r="D6" s="67"/>
      <c r="E6" s="68"/>
      <c r="F6" s="33"/>
      <c r="G6" s="33"/>
      <c r="H6" s="34"/>
      <c r="I6" s="34"/>
      <c r="J6" s="34"/>
      <c r="K6" s="34"/>
      <c r="L6" s="34"/>
      <c r="M6" s="34"/>
      <c r="N6" s="34"/>
      <c r="O6" s="34"/>
      <c r="P6" t="s">
        <v>32</v>
      </c>
      <c r="Q6" s="51">
        <f>JANVIER!Q6</f>
        <v>2026</v>
      </c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</row>
    <row r="7" spans="1:35" ht="18" customHeight="1" x14ac:dyDescent="0.25">
      <c r="B7" s="37" t="s">
        <v>1</v>
      </c>
      <c r="C7" s="69">
        <f>JANVIER!C7</f>
        <v>0</v>
      </c>
      <c r="D7" s="70"/>
      <c r="E7" s="71"/>
      <c r="F7" s="33"/>
      <c r="G7" s="33"/>
      <c r="H7" s="34"/>
      <c r="I7" s="34"/>
      <c r="J7" s="34"/>
      <c r="K7" s="34"/>
      <c r="L7" s="34"/>
      <c r="M7" s="34"/>
      <c r="N7" s="34"/>
      <c r="O7" s="34"/>
      <c r="P7" t="s">
        <v>33</v>
      </c>
      <c r="Q7" s="12">
        <v>12</v>
      </c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</row>
    <row r="9" spans="1:35" x14ac:dyDescent="0.25"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</row>
    <row r="10" spans="1:35" ht="90" customHeight="1" x14ac:dyDescent="0.25">
      <c r="A10" s="44" t="s">
        <v>26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3"/>
      <c r="N10" s="45" t="s">
        <v>29</v>
      </c>
      <c r="P10" s="45" t="s">
        <v>30</v>
      </c>
      <c r="Q10" s="46" t="s">
        <v>24</v>
      </c>
      <c r="U10" s="63" t="s">
        <v>28</v>
      </c>
      <c r="V10" s="63"/>
      <c r="W10" s="63"/>
      <c r="X10" s="63"/>
      <c r="Y10" s="63"/>
      <c r="Z10" s="63"/>
    </row>
    <row r="11" spans="1:35" ht="15" customHeight="1" x14ac:dyDescent="0.25">
      <c r="A11" s="39">
        <f>DATE($Q$6,$Q$7,1)</f>
        <v>46357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13">
        <f>SUM(B11:M11)</f>
        <v>0</v>
      </c>
      <c r="P11" s="13"/>
      <c r="Q11" s="13"/>
      <c r="U11" s="63"/>
      <c r="V11" s="63"/>
      <c r="W11" s="63"/>
      <c r="X11" s="63"/>
      <c r="Y11" s="63"/>
      <c r="Z11" s="63"/>
    </row>
    <row r="12" spans="1:35" ht="15" customHeight="1" x14ac:dyDescent="0.25">
      <c r="A12" s="39">
        <f>DATE($Q$6,$Q$7,2)</f>
        <v>46358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13">
        <f t="shared" ref="N12:N41" si="0">SUM(B12:M12)</f>
        <v>0</v>
      </c>
      <c r="P12" s="13"/>
      <c r="Q12" s="13"/>
      <c r="U12" s="63"/>
      <c r="V12" s="63"/>
      <c r="W12" s="63"/>
      <c r="X12" s="63"/>
      <c r="Y12" s="63"/>
      <c r="Z12" s="63"/>
    </row>
    <row r="13" spans="1:35" ht="15" customHeight="1" x14ac:dyDescent="0.25">
      <c r="A13" s="39">
        <f>DATE($Q$6,$Q$7,3)</f>
        <v>46359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13">
        <f t="shared" si="0"/>
        <v>0</v>
      </c>
      <c r="P13" s="13"/>
      <c r="Q13" s="13"/>
      <c r="U13" s="63"/>
      <c r="V13" s="63"/>
      <c r="W13" s="63"/>
      <c r="X13" s="63"/>
      <c r="Y13" s="63"/>
      <c r="Z13" s="63"/>
    </row>
    <row r="14" spans="1:35" ht="15" customHeight="1" x14ac:dyDescent="0.25">
      <c r="A14" s="39">
        <f>DATE($Q$6,$Q$7,4)</f>
        <v>46360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13">
        <f t="shared" si="0"/>
        <v>0</v>
      </c>
      <c r="P14" s="28"/>
      <c r="Q14" s="28"/>
      <c r="U14" s="63"/>
      <c r="V14" s="63"/>
      <c r="W14" s="63"/>
      <c r="X14" s="63"/>
      <c r="Y14" s="63"/>
      <c r="Z14" s="63"/>
    </row>
    <row r="15" spans="1:35" ht="15" customHeight="1" x14ac:dyDescent="0.25">
      <c r="A15" s="39">
        <f>DATE($Q$6,$Q$7,5)</f>
        <v>46361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13">
        <f t="shared" si="0"/>
        <v>0</v>
      </c>
      <c r="P15" s="28"/>
      <c r="Q15" s="28"/>
      <c r="U15" s="63"/>
      <c r="V15" s="63"/>
      <c r="W15" s="63"/>
      <c r="X15" s="63"/>
      <c r="Y15" s="63"/>
      <c r="Z15" s="63"/>
    </row>
    <row r="16" spans="1:35" ht="15" customHeight="1" x14ac:dyDescent="0.25">
      <c r="A16" s="39">
        <f>DATE($Q$6,$Q$7,6)</f>
        <v>46362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13">
        <f t="shared" si="0"/>
        <v>0</v>
      </c>
      <c r="P16" s="28"/>
      <c r="Q16" s="28"/>
      <c r="U16" s="63"/>
      <c r="V16" s="63"/>
      <c r="W16" s="63"/>
      <c r="X16" s="63"/>
      <c r="Y16" s="63"/>
      <c r="Z16" s="63"/>
    </row>
    <row r="17" spans="1:26" ht="15" customHeight="1" x14ac:dyDescent="0.25">
      <c r="A17" s="39">
        <f>DATE($Q$6,$Q$7,7)</f>
        <v>46363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13">
        <f t="shared" si="0"/>
        <v>0</v>
      </c>
      <c r="P17" s="28"/>
      <c r="Q17" s="28"/>
      <c r="U17" s="63"/>
      <c r="V17" s="63"/>
      <c r="W17" s="63"/>
      <c r="X17" s="63"/>
      <c r="Y17" s="63"/>
      <c r="Z17" s="63"/>
    </row>
    <row r="18" spans="1:26" ht="15" customHeight="1" x14ac:dyDescent="0.25">
      <c r="A18" s="39">
        <f>DATE($Q$6,$Q$7,8)</f>
        <v>46364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13">
        <f t="shared" si="0"/>
        <v>0</v>
      </c>
      <c r="P18" s="28"/>
      <c r="Q18" s="28"/>
      <c r="U18" s="63"/>
      <c r="V18" s="63"/>
      <c r="W18" s="63"/>
      <c r="X18" s="63"/>
      <c r="Y18" s="63"/>
      <c r="Z18" s="63"/>
    </row>
    <row r="19" spans="1:26" ht="18.75" customHeight="1" x14ac:dyDescent="0.25">
      <c r="A19" s="39">
        <f>DATE($Q$6,$Q$7,9)</f>
        <v>46365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13">
        <f t="shared" si="0"/>
        <v>0</v>
      </c>
      <c r="P19" s="28"/>
      <c r="Q19" s="28"/>
      <c r="U19" s="63"/>
      <c r="V19" s="63"/>
      <c r="W19" s="63"/>
      <c r="X19" s="63"/>
      <c r="Y19" s="63"/>
      <c r="Z19" s="63"/>
    </row>
    <row r="20" spans="1:26" ht="15" customHeight="1" x14ac:dyDescent="0.25">
      <c r="A20" s="39">
        <f>DATE($Q$6,$Q$7,10)</f>
        <v>46366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13">
        <f t="shared" si="0"/>
        <v>0</v>
      </c>
      <c r="P20" s="28"/>
      <c r="Q20" s="28"/>
      <c r="U20" s="63"/>
      <c r="V20" s="63"/>
      <c r="W20" s="63"/>
      <c r="X20" s="63"/>
      <c r="Y20" s="63"/>
      <c r="Z20" s="63"/>
    </row>
    <row r="21" spans="1:26" ht="15" customHeight="1" x14ac:dyDescent="0.25">
      <c r="A21" s="39">
        <f>DATE($Q$6,$Q$7,11)</f>
        <v>46367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13">
        <f t="shared" si="0"/>
        <v>0</v>
      </c>
      <c r="P21" s="28"/>
      <c r="Q21" s="28"/>
      <c r="U21" s="63"/>
      <c r="V21" s="63"/>
      <c r="W21" s="63"/>
      <c r="X21" s="63"/>
      <c r="Y21" s="63"/>
      <c r="Z21" s="63"/>
    </row>
    <row r="22" spans="1:26" x14ac:dyDescent="0.25">
      <c r="A22" s="39">
        <f>DATE($Q$6,$Q$7,12)</f>
        <v>46368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13">
        <f t="shared" si="0"/>
        <v>0</v>
      </c>
      <c r="P22" s="28"/>
      <c r="Q22" s="28"/>
      <c r="U22" s="63"/>
      <c r="V22" s="63"/>
      <c r="W22" s="63"/>
      <c r="X22" s="63"/>
      <c r="Y22" s="63"/>
      <c r="Z22" s="63"/>
    </row>
    <row r="23" spans="1:26" x14ac:dyDescent="0.25">
      <c r="A23" s="39">
        <f>DATE($Q$6,$Q$7,13)</f>
        <v>46369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13">
        <f t="shared" si="0"/>
        <v>0</v>
      </c>
      <c r="P23" s="28"/>
      <c r="Q23" s="28"/>
      <c r="U23" s="63"/>
      <c r="V23" s="63"/>
      <c r="W23" s="63"/>
      <c r="X23" s="63"/>
      <c r="Y23" s="63"/>
      <c r="Z23" s="63"/>
    </row>
    <row r="24" spans="1:26" x14ac:dyDescent="0.25">
      <c r="A24" s="39">
        <f>DATE($Q$6,$Q$7,14)</f>
        <v>46370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13">
        <f t="shared" si="0"/>
        <v>0</v>
      </c>
      <c r="P24" s="28"/>
      <c r="Q24" s="28"/>
    </row>
    <row r="25" spans="1:26" x14ac:dyDescent="0.25">
      <c r="A25" s="39">
        <f>DATE($Q$6,$Q$7,15)</f>
        <v>46371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13">
        <f t="shared" si="0"/>
        <v>0</v>
      </c>
      <c r="P25" s="28"/>
      <c r="Q25" s="28"/>
    </row>
    <row r="26" spans="1:26" x14ac:dyDescent="0.25">
      <c r="A26" s="39">
        <f>DATE($Q$6,$Q$7,16)</f>
        <v>46372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13">
        <f t="shared" si="0"/>
        <v>0</v>
      </c>
      <c r="P26" s="28"/>
      <c r="Q26" s="28"/>
    </row>
    <row r="27" spans="1:26" x14ac:dyDescent="0.25">
      <c r="A27" s="39">
        <f>DATE($Q$6,$Q$7,17)</f>
        <v>46373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13">
        <f t="shared" si="0"/>
        <v>0</v>
      </c>
      <c r="P27" s="28"/>
      <c r="Q27" s="28"/>
    </row>
    <row r="28" spans="1:26" x14ac:dyDescent="0.25">
      <c r="A28" s="39">
        <f>DATE($Q$6,$Q$7,18)</f>
        <v>46374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13">
        <f t="shared" si="0"/>
        <v>0</v>
      </c>
      <c r="P28" s="28"/>
      <c r="Q28" s="28"/>
    </row>
    <row r="29" spans="1:26" x14ac:dyDescent="0.25">
      <c r="A29" s="39">
        <f>DATE($Q$6,$Q$7,19)</f>
        <v>46375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13">
        <f t="shared" si="0"/>
        <v>0</v>
      </c>
      <c r="P29" s="28"/>
      <c r="Q29" s="28"/>
    </row>
    <row r="30" spans="1:26" x14ac:dyDescent="0.25">
      <c r="A30" s="39">
        <f>DATE($Q$6,$Q$7,20)</f>
        <v>46376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13">
        <f t="shared" si="0"/>
        <v>0</v>
      </c>
      <c r="P30" s="28"/>
      <c r="Q30" s="28"/>
    </row>
    <row r="31" spans="1:26" x14ac:dyDescent="0.25">
      <c r="A31" s="39">
        <f>DATE($Q$6,$Q$7,21)</f>
        <v>46377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13">
        <f t="shared" si="0"/>
        <v>0</v>
      </c>
      <c r="P31" s="28"/>
      <c r="Q31" s="28"/>
    </row>
    <row r="32" spans="1:26" x14ac:dyDescent="0.25">
      <c r="A32" s="39">
        <f>DATE($Q$6,$Q$7,22)</f>
        <v>46378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13">
        <f t="shared" si="0"/>
        <v>0</v>
      </c>
      <c r="P32" s="28"/>
      <c r="Q32" s="28"/>
    </row>
    <row r="33" spans="1:36" x14ac:dyDescent="0.25">
      <c r="A33" s="39">
        <f>DATE($Q$6,$Q$7,23)</f>
        <v>46379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13">
        <f t="shared" si="0"/>
        <v>0</v>
      </c>
      <c r="P33" s="28"/>
      <c r="Q33" s="28"/>
    </row>
    <row r="34" spans="1:36" x14ac:dyDescent="0.25">
      <c r="A34" s="39">
        <f>DATE($Q$6,$Q$7,24)</f>
        <v>46380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13">
        <f t="shared" si="0"/>
        <v>0</v>
      </c>
      <c r="P34" s="28"/>
      <c r="Q34" s="28"/>
    </row>
    <row r="35" spans="1:36" x14ac:dyDescent="0.25">
      <c r="A35" s="39">
        <f>DATE($Q$6,$Q$7,25)</f>
        <v>46381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13">
        <f t="shared" si="0"/>
        <v>0</v>
      </c>
      <c r="P35" s="28"/>
      <c r="Q35" s="28"/>
    </row>
    <row r="36" spans="1:36" x14ac:dyDescent="0.25">
      <c r="A36" s="39">
        <f>DATE($Q$6,$Q$7,26)</f>
        <v>46382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13">
        <f t="shared" si="0"/>
        <v>0</v>
      </c>
      <c r="P36" s="28"/>
      <c r="Q36" s="28"/>
    </row>
    <row r="37" spans="1:36" x14ac:dyDescent="0.25">
      <c r="A37" s="39">
        <f>DATE($Q$6,$Q$7,27)</f>
        <v>46383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13">
        <f t="shared" si="0"/>
        <v>0</v>
      </c>
      <c r="P37" s="28"/>
      <c r="Q37" s="28"/>
    </row>
    <row r="38" spans="1:36" x14ac:dyDescent="0.25">
      <c r="A38" s="39">
        <f>DATE($Q$6,$Q$7,28)</f>
        <v>46384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13">
        <f t="shared" si="0"/>
        <v>0</v>
      </c>
      <c r="P38" s="28"/>
      <c r="Q38" s="28"/>
    </row>
    <row r="39" spans="1:36" x14ac:dyDescent="0.25">
      <c r="A39" s="39">
        <f>DATE($Q$6,$Q$7,29)</f>
        <v>46385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13">
        <f t="shared" si="0"/>
        <v>0</v>
      </c>
      <c r="P39" s="28"/>
      <c r="Q39" s="28"/>
    </row>
    <row r="40" spans="1:36" x14ac:dyDescent="0.25">
      <c r="A40" s="39">
        <f>DATE($Q$6,$Q$7,30)</f>
        <v>46386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13">
        <f t="shared" si="0"/>
        <v>0</v>
      </c>
      <c r="P40" s="28"/>
      <c r="Q40" s="28"/>
    </row>
    <row r="41" spans="1:36" x14ac:dyDescent="0.25">
      <c r="A41" s="39">
        <f>DATE($Q$6,$Q$7,31)</f>
        <v>46387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13">
        <f t="shared" si="0"/>
        <v>0</v>
      </c>
      <c r="P41" s="28"/>
      <c r="Q41" s="28"/>
    </row>
    <row r="42" spans="1:36" x14ac:dyDescent="0.25">
      <c r="A42" s="40" t="s">
        <v>31</v>
      </c>
      <c r="B42" s="13">
        <f t="shared" ref="B42:N42" si="1">SUM(B11:B41)</f>
        <v>0</v>
      </c>
      <c r="C42" s="13">
        <f t="shared" si="1"/>
        <v>0</v>
      </c>
      <c r="D42" s="13">
        <f t="shared" si="1"/>
        <v>0</v>
      </c>
      <c r="E42" s="13">
        <f t="shared" si="1"/>
        <v>0</v>
      </c>
      <c r="F42" s="13">
        <f t="shared" si="1"/>
        <v>0</v>
      </c>
      <c r="G42" s="13">
        <f t="shared" si="1"/>
        <v>0</v>
      </c>
      <c r="H42" s="13">
        <f t="shared" si="1"/>
        <v>0</v>
      </c>
      <c r="I42" s="13">
        <f t="shared" si="1"/>
        <v>0</v>
      </c>
      <c r="J42" s="13">
        <f t="shared" si="1"/>
        <v>0</v>
      </c>
      <c r="K42" s="13">
        <f t="shared" si="1"/>
        <v>0</v>
      </c>
      <c r="L42" s="13">
        <f t="shared" si="1"/>
        <v>0</v>
      </c>
      <c r="M42" s="13">
        <f t="shared" si="1"/>
        <v>0</v>
      </c>
      <c r="N42" s="13">
        <f t="shared" si="1"/>
        <v>0</v>
      </c>
      <c r="P42" s="28">
        <f>SUM(P11:P41)</f>
        <v>0</v>
      </c>
      <c r="Q42" s="48"/>
    </row>
    <row r="45" spans="1:36" x14ac:dyDescent="0.25">
      <c r="B45" s="38" t="s">
        <v>16</v>
      </c>
      <c r="C45" s="19"/>
      <c r="D45" s="19"/>
      <c r="F45" s="21" t="s">
        <v>19</v>
      </c>
    </row>
    <row r="46" spans="1:36" ht="15.75" x14ac:dyDescent="0.25">
      <c r="B46" s="32" t="s">
        <v>15</v>
      </c>
      <c r="C46" s="60">
        <f>C6</f>
        <v>0</v>
      </c>
      <c r="D46" s="60"/>
      <c r="E46" s="60"/>
      <c r="F46" s="25" t="s">
        <v>20</v>
      </c>
      <c r="G46" s="62">
        <f>JANVIER!G46</f>
        <v>0</v>
      </c>
      <c r="H46" s="62"/>
      <c r="I46" s="6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</row>
    <row r="47" spans="1:36" ht="15.75" x14ac:dyDescent="0.25">
      <c r="B47" s="31" t="s">
        <v>22</v>
      </c>
      <c r="C47" s="61">
        <f>C7</f>
        <v>0</v>
      </c>
      <c r="D47" s="61"/>
      <c r="E47" s="61"/>
      <c r="F47" s="23" t="s">
        <v>21</v>
      </c>
      <c r="G47" s="72">
        <f>JANVIER!G47</f>
        <v>0</v>
      </c>
      <c r="H47" s="72"/>
      <c r="I47" s="72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</row>
    <row r="48" spans="1:36" x14ac:dyDescent="0.25">
      <c r="B48" s="27" t="s">
        <v>18</v>
      </c>
      <c r="C48" s="27"/>
      <c r="D48" s="27"/>
      <c r="F48" t="s">
        <v>18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11">
    <mergeCell ref="A3:I3"/>
    <mergeCell ref="J3:R3"/>
    <mergeCell ref="A4:I4"/>
    <mergeCell ref="J4:R4"/>
    <mergeCell ref="C6:E6"/>
    <mergeCell ref="U10:Z23"/>
    <mergeCell ref="C7:E7"/>
    <mergeCell ref="C46:E46"/>
    <mergeCell ref="G46:I46"/>
    <mergeCell ref="C47:E47"/>
    <mergeCell ref="G47:I47"/>
  </mergeCells>
  <phoneticPr fontId="0" type="noConversion"/>
  <conditionalFormatting sqref="A11:A38">
    <cfRule type="expression" dxfId="8" priority="3">
      <formula>OR(WEEKDAY(A11)=1,WEEKDAY(A11)=7)</formula>
    </cfRule>
  </conditionalFormatting>
  <conditionalFormatting sqref="A39:A40">
    <cfRule type="expression" dxfId="7" priority="2">
      <formula>OR(WEEKDAY(A39)=1,WEEKDAY(A39)=7)</formula>
    </cfRule>
  </conditionalFormatting>
  <conditionalFormatting sqref="A41">
    <cfRule type="expression" dxfId="6" priority="1">
      <formula>OR(WEEKDAY(A41)=1,WEEKDAY(A41)=7)</formula>
    </cfRule>
  </conditionalFormatting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0"/>
  <sheetViews>
    <sheetView zoomScaleNormal="100" workbookViewId="0">
      <selection activeCell="F8" sqref="F8:G8"/>
    </sheetView>
  </sheetViews>
  <sheetFormatPr baseColWidth="10" defaultRowHeight="15" x14ac:dyDescent="0.25"/>
  <cols>
    <col min="4" max="4" width="10.28515625" customWidth="1"/>
    <col min="7" max="8" width="10.7109375" customWidth="1"/>
    <col min="9" max="9" width="11" customWidth="1"/>
    <col min="10" max="16" width="10.42578125" customWidth="1"/>
    <col min="17" max="17" width="22.28515625" customWidth="1"/>
  </cols>
  <sheetData>
    <row r="1" spans="1:27" ht="20.25" x14ac:dyDescent="0.3">
      <c r="B1" s="75"/>
      <c r="C1" s="4"/>
      <c r="D1" s="1"/>
    </row>
    <row r="2" spans="1:27" x14ac:dyDescent="0.25">
      <c r="B2" s="75"/>
      <c r="C2" s="3"/>
      <c r="D2" s="64" t="s">
        <v>34</v>
      </c>
      <c r="E2" s="64"/>
      <c r="F2" s="64"/>
      <c r="G2" s="64"/>
      <c r="H2" s="76"/>
      <c r="I2" s="76"/>
    </row>
    <row r="3" spans="1:27" x14ac:dyDescent="0.25">
      <c r="B3" s="75"/>
      <c r="C3" s="3"/>
      <c r="D3" s="64"/>
      <c r="E3" s="64"/>
      <c r="F3" s="64"/>
      <c r="G3" s="64"/>
      <c r="H3" s="77"/>
      <c r="I3" s="77"/>
    </row>
    <row r="4" spans="1:27" x14ac:dyDescent="0.25">
      <c r="B4" s="75"/>
      <c r="C4" s="3"/>
      <c r="D4" s="64"/>
      <c r="E4" s="64"/>
      <c r="F4" s="64"/>
      <c r="G4" s="64"/>
      <c r="H4" s="76"/>
      <c r="I4" s="76"/>
    </row>
    <row r="5" spans="1:27" x14ac:dyDescent="0.25">
      <c r="B5" s="75"/>
      <c r="C5" s="3"/>
      <c r="D5" s="64"/>
      <c r="E5" s="64"/>
      <c r="F5" s="64"/>
      <c r="G5" s="64"/>
      <c r="H5" s="76"/>
      <c r="I5" s="76"/>
    </row>
    <row r="6" spans="1:27" ht="20.25" x14ac:dyDescent="0.25">
      <c r="A6" s="7" t="s">
        <v>0</v>
      </c>
      <c r="B6" s="73">
        <f>JANVIER!C6</f>
        <v>0</v>
      </c>
      <c r="C6" s="73"/>
      <c r="D6" s="73"/>
      <c r="E6" s="5"/>
      <c r="F6" s="5"/>
      <c r="G6" s="5"/>
      <c r="H6" s="2"/>
      <c r="I6" s="2"/>
    </row>
    <row r="7" spans="1:27" ht="29.25" x14ac:dyDescent="0.25">
      <c r="A7" s="7" t="s">
        <v>1</v>
      </c>
      <c r="B7" s="73">
        <f>JANVIER!C7</f>
        <v>0</v>
      </c>
      <c r="C7" s="73"/>
      <c r="D7" s="73"/>
      <c r="E7" s="5"/>
      <c r="F7" s="5"/>
      <c r="G7" s="5"/>
      <c r="H7" s="2"/>
      <c r="I7" s="2"/>
    </row>
    <row r="8" spans="1:27" ht="15.75" x14ac:dyDescent="0.25">
      <c r="D8" s="74" t="s">
        <v>3</v>
      </c>
      <c r="E8" s="74"/>
      <c r="F8" s="78">
        <f>JANVIER!Q6</f>
        <v>2026</v>
      </c>
      <c r="G8" s="74"/>
      <c r="H8" s="6"/>
      <c r="I8" s="8"/>
    </row>
    <row r="10" spans="1:27" ht="48" customHeight="1" x14ac:dyDescent="0.25">
      <c r="A10" s="79" t="s">
        <v>2</v>
      </c>
      <c r="B10" s="80"/>
      <c r="C10" s="50">
        <f>JANVIER!B10</f>
        <v>0</v>
      </c>
      <c r="D10" s="50">
        <f>JANVIER!C10</f>
        <v>0</v>
      </c>
      <c r="E10" s="50">
        <f>JANVIER!D10</f>
        <v>0</v>
      </c>
      <c r="F10" s="50">
        <f>JANVIER!E10</f>
        <v>0</v>
      </c>
      <c r="G10" s="50">
        <f>JANVIER!F10</f>
        <v>0</v>
      </c>
      <c r="H10" s="50">
        <f>JANVIER!G10</f>
        <v>0</v>
      </c>
      <c r="I10" s="50">
        <f>JANVIER!H10</f>
        <v>0</v>
      </c>
      <c r="J10" s="50">
        <f>JANVIER!I10</f>
        <v>0</v>
      </c>
      <c r="K10" s="50">
        <f>JANVIER!J10</f>
        <v>0</v>
      </c>
      <c r="L10" s="50">
        <f>JANVIER!K10</f>
        <v>0</v>
      </c>
      <c r="M10" s="50">
        <f>JANVIER!L10</f>
        <v>0</v>
      </c>
      <c r="N10" s="50">
        <f>JANVIER!M10</f>
        <v>0</v>
      </c>
      <c r="O10" s="18" t="s">
        <v>4</v>
      </c>
      <c r="Q10" s="56" t="s">
        <v>23</v>
      </c>
    </row>
    <row r="11" spans="1:27" ht="23.25" customHeight="1" x14ac:dyDescent="0.25">
      <c r="A11" s="81" t="s">
        <v>5</v>
      </c>
      <c r="B11" s="82"/>
      <c r="C11" s="9">
        <f>JANVIER!B42</f>
        <v>0</v>
      </c>
      <c r="D11" s="9">
        <f>JANVIER!C42</f>
        <v>0</v>
      </c>
      <c r="E11" s="9">
        <f>JANVIER!D42</f>
        <v>0</v>
      </c>
      <c r="F11" s="9">
        <f>JANVIER!E42</f>
        <v>0</v>
      </c>
      <c r="G11" s="9">
        <f>JANVIER!F42</f>
        <v>0</v>
      </c>
      <c r="H11" s="9">
        <f>JANVIER!G42</f>
        <v>0</v>
      </c>
      <c r="I11" s="9">
        <f>JANVIER!H42</f>
        <v>0</v>
      </c>
      <c r="J11" s="9">
        <f>JANVIER!I42</f>
        <v>0</v>
      </c>
      <c r="K11" s="9">
        <f>JANVIER!J42</f>
        <v>0</v>
      </c>
      <c r="L11" s="9">
        <f>JANVIER!K42</f>
        <v>0</v>
      </c>
      <c r="M11" s="9">
        <f>JANVIER!L42</f>
        <v>0</v>
      </c>
      <c r="N11" s="9">
        <f>JANVIER!M42</f>
        <v>0</v>
      </c>
      <c r="O11" s="11">
        <f>SUM(C11:N11)</f>
        <v>0</v>
      </c>
      <c r="P11" s="14"/>
      <c r="Q11" s="57">
        <f>JANVIER!P42</f>
        <v>0</v>
      </c>
      <c r="W11" s="84" t="s">
        <v>27</v>
      </c>
      <c r="X11" s="84"/>
      <c r="Y11" s="84"/>
      <c r="Z11" s="84"/>
      <c r="AA11" s="84"/>
    </row>
    <row r="12" spans="1:27" ht="23.25" customHeight="1" x14ac:dyDescent="0.25">
      <c r="A12" s="81" t="s">
        <v>35</v>
      </c>
      <c r="B12" s="82"/>
      <c r="C12" s="9">
        <f>FEVRIER!B42</f>
        <v>0</v>
      </c>
      <c r="D12" s="9">
        <f>FEVRIER!C42</f>
        <v>0</v>
      </c>
      <c r="E12" s="9">
        <f>FEVRIER!D42</f>
        <v>0</v>
      </c>
      <c r="F12" s="9">
        <f>FEVRIER!E42</f>
        <v>0</v>
      </c>
      <c r="G12" s="9">
        <f>FEVRIER!F42</f>
        <v>0</v>
      </c>
      <c r="H12" s="9">
        <f>FEVRIER!G42</f>
        <v>0</v>
      </c>
      <c r="I12" s="9">
        <f>FEVRIER!H42</f>
        <v>0</v>
      </c>
      <c r="J12" s="9">
        <f>FEVRIER!I42</f>
        <v>0</v>
      </c>
      <c r="K12" s="9">
        <f>FEVRIER!J42</f>
        <v>0</v>
      </c>
      <c r="L12" s="9">
        <f>FEVRIER!K42</f>
        <v>0</v>
      </c>
      <c r="M12" s="9">
        <f>FEVRIER!L42</f>
        <v>0</v>
      </c>
      <c r="N12" s="9">
        <f>FEVRIER!M42</f>
        <v>0</v>
      </c>
      <c r="O12" s="11">
        <f t="shared" ref="O12:O22" si="0">SUM(C12:N12)</f>
        <v>0</v>
      </c>
      <c r="P12" s="14"/>
      <c r="Q12" s="57">
        <f>FEVRIER!P42</f>
        <v>0</v>
      </c>
      <c r="W12" s="84"/>
      <c r="X12" s="84"/>
      <c r="Y12" s="84"/>
      <c r="Z12" s="84"/>
      <c r="AA12" s="84"/>
    </row>
    <row r="13" spans="1:27" ht="23.25" customHeight="1" x14ac:dyDescent="0.25">
      <c r="A13" s="81" t="s">
        <v>6</v>
      </c>
      <c r="B13" s="82"/>
      <c r="C13" s="9">
        <f>MARS!B42</f>
        <v>0</v>
      </c>
      <c r="D13" s="9">
        <f>MARS!C42</f>
        <v>0</v>
      </c>
      <c r="E13" s="9">
        <f>MARS!D42</f>
        <v>0</v>
      </c>
      <c r="F13" s="9">
        <f>MARS!E42</f>
        <v>0</v>
      </c>
      <c r="G13" s="9">
        <f>MARS!F42</f>
        <v>0</v>
      </c>
      <c r="H13" s="9">
        <f>MARS!G42</f>
        <v>0</v>
      </c>
      <c r="I13" s="9">
        <f>MARS!H42</f>
        <v>0</v>
      </c>
      <c r="J13" s="9">
        <f>MARS!I42</f>
        <v>0</v>
      </c>
      <c r="K13" s="9">
        <f>MARS!J42</f>
        <v>0</v>
      </c>
      <c r="L13" s="9">
        <f>MARS!K42</f>
        <v>0</v>
      </c>
      <c r="M13" s="9">
        <f>MARS!L42</f>
        <v>0</v>
      </c>
      <c r="N13" s="9">
        <f>MARS!M42</f>
        <v>0</v>
      </c>
      <c r="O13" s="11">
        <f t="shared" si="0"/>
        <v>0</v>
      </c>
      <c r="P13" s="14"/>
      <c r="Q13" s="57">
        <f>MARS!P42</f>
        <v>0</v>
      </c>
      <c r="W13" s="84"/>
      <c r="X13" s="84"/>
      <c r="Y13" s="84"/>
      <c r="Z13" s="84"/>
      <c r="AA13" s="84"/>
    </row>
    <row r="14" spans="1:27" ht="23.25" customHeight="1" x14ac:dyDescent="0.25">
      <c r="A14" s="81" t="s">
        <v>7</v>
      </c>
      <c r="B14" s="82"/>
      <c r="C14" s="9">
        <f>AVRIL!B42</f>
        <v>0</v>
      </c>
      <c r="D14" s="9">
        <f>AVRIL!C42</f>
        <v>0</v>
      </c>
      <c r="E14" s="9">
        <f>AVRIL!D42</f>
        <v>0</v>
      </c>
      <c r="F14" s="9">
        <f>AVRIL!E42</f>
        <v>0</v>
      </c>
      <c r="G14" s="9">
        <f>AVRIL!F42</f>
        <v>0</v>
      </c>
      <c r="H14" s="9">
        <f>AVRIL!G42</f>
        <v>0</v>
      </c>
      <c r="I14" s="9">
        <f>AVRIL!H42</f>
        <v>0</v>
      </c>
      <c r="J14" s="9">
        <f>AVRIL!I42</f>
        <v>0</v>
      </c>
      <c r="K14" s="9">
        <f>AVRIL!J42</f>
        <v>0</v>
      </c>
      <c r="L14" s="9">
        <f>AVRIL!K42</f>
        <v>0</v>
      </c>
      <c r="M14" s="9">
        <f>AVRIL!L42</f>
        <v>0</v>
      </c>
      <c r="N14" s="9">
        <f>AVRIL!M42</f>
        <v>0</v>
      </c>
      <c r="O14" s="11">
        <f t="shared" si="0"/>
        <v>0</v>
      </c>
      <c r="P14" s="14"/>
      <c r="Q14" s="57">
        <f>AVRIL!P42</f>
        <v>0</v>
      </c>
      <c r="W14" s="84"/>
      <c r="X14" s="84"/>
      <c r="Y14" s="84"/>
      <c r="Z14" s="84"/>
      <c r="AA14" s="84"/>
    </row>
    <row r="15" spans="1:27" ht="23.25" customHeight="1" x14ac:dyDescent="0.25">
      <c r="A15" s="81" t="s">
        <v>8</v>
      </c>
      <c r="B15" s="82"/>
      <c r="C15" s="9">
        <f>MAI!B42</f>
        <v>0</v>
      </c>
      <c r="D15" s="9">
        <f>MAI!C42</f>
        <v>0</v>
      </c>
      <c r="E15" s="9">
        <f>MAI!D42</f>
        <v>0</v>
      </c>
      <c r="F15" s="9">
        <f>MAI!E42</f>
        <v>0</v>
      </c>
      <c r="G15" s="9">
        <f>MAI!F42</f>
        <v>0</v>
      </c>
      <c r="H15" s="9">
        <f>MAI!G42</f>
        <v>0</v>
      </c>
      <c r="I15" s="9">
        <f>MAI!H42</f>
        <v>0</v>
      </c>
      <c r="J15" s="9">
        <f>MAI!I42</f>
        <v>0</v>
      </c>
      <c r="K15" s="9">
        <f>MAI!J42</f>
        <v>0</v>
      </c>
      <c r="L15" s="9">
        <f>MAI!K42</f>
        <v>0</v>
      </c>
      <c r="M15" s="9">
        <f>MAI!L42</f>
        <v>0</v>
      </c>
      <c r="N15" s="9">
        <f>MAI!M42</f>
        <v>0</v>
      </c>
      <c r="O15" s="11">
        <f t="shared" si="0"/>
        <v>0</v>
      </c>
      <c r="P15" s="14"/>
      <c r="Q15" s="57">
        <f>MAI!P42</f>
        <v>0</v>
      </c>
      <c r="W15" s="84"/>
      <c r="X15" s="84"/>
      <c r="Y15" s="84"/>
      <c r="Z15" s="84"/>
      <c r="AA15" s="84"/>
    </row>
    <row r="16" spans="1:27" ht="23.25" customHeight="1" x14ac:dyDescent="0.25">
      <c r="A16" s="81" t="s">
        <v>9</v>
      </c>
      <c r="B16" s="82"/>
      <c r="C16" s="9">
        <f>JUIN!B42</f>
        <v>0</v>
      </c>
      <c r="D16" s="9">
        <f>JUIN!C42</f>
        <v>0</v>
      </c>
      <c r="E16" s="9">
        <f>JUIN!D42</f>
        <v>0</v>
      </c>
      <c r="F16" s="9">
        <f>JUIN!E42</f>
        <v>0</v>
      </c>
      <c r="G16" s="9">
        <f>JUIN!F42</f>
        <v>0</v>
      </c>
      <c r="H16" s="9">
        <f>JUIN!G42</f>
        <v>0</v>
      </c>
      <c r="I16" s="9">
        <f>JUIN!H42</f>
        <v>0</v>
      </c>
      <c r="J16" s="9">
        <f>JUIN!I42</f>
        <v>0</v>
      </c>
      <c r="K16" s="9">
        <f>JUIN!J42</f>
        <v>0</v>
      </c>
      <c r="L16" s="9">
        <f>JUIN!K42</f>
        <v>0</v>
      </c>
      <c r="M16" s="9">
        <f>JUIN!L42</f>
        <v>0</v>
      </c>
      <c r="N16" s="9">
        <f>JUIN!M42</f>
        <v>0</v>
      </c>
      <c r="O16" s="11">
        <f t="shared" si="0"/>
        <v>0</v>
      </c>
      <c r="P16" s="14"/>
      <c r="Q16" s="57">
        <f>JUIN!P42</f>
        <v>0</v>
      </c>
      <c r="W16" s="84"/>
      <c r="X16" s="84"/>
      <c r="Y16" s="84"/>
      <c r="Z16" s="84"/>
      <c r="AA16" s="84"/>
    </row>
    <row r="17" spans="1:27" ht="23.25" customHeight="1" x14ac:dyDescent="0.25">
      <c r="A17" s="81" t="s">
        <v>10</v>
      </c>
      <c r="B17" s="82"/>
      <c r="C17" s="9">
        <f>JUILLET!B42</f>
        <v>0</v>
      </c>
      <c r="D17" s="9">
        <f>JUILLET!C42</f>
        <v>0</v>
      </c>
      <c r="E17" s="9">
        <f>JUILLET!D42</f>
        <v>0</v>
      </c>
      <c r="F17" s="9">
        <f>JUILLET!E42</f>
        <v>0</v>
      </c>
      <c r="G17" s="9">
        <f>JUILLET!F42</f>
        <v>0</v>
      </c>
      <c r="H17" s="9">
        <f>JUILLET!G42</f>
        <v>0</v>
      </c>
      <c r="I17" s="9">
        <f>JUILLET!H42</f>
        <v>0</v>
      </c>
      <c r="J17" s="9">
        <f>JUILLET!I42</f>
        <v>0</v>
      </c>
      <c r="K17" s="9">
        <f>JUILLET!J42</f>
        <v>0</v>
      </c>
      <c r="L17" s="9">
        <f>JUILLET!K42</f>
        <v>0</v>
      </c>
      <c r="M17" s="9">
        <f>JUILLET!L42</f>
        <v>0</v>
      </c>
      <c r="N17" s="9">
        <f>JUILLET!M42</f>
        <v>0</v>
      </c>
      <c r="O17" s="11">
        <f t="shared" si="0"/>
        <v>0</v>
      </c>
      <c r="P17" s="14"/>
      <c r="Q17" s="57">
        <f>JUILLET!P42</f>
        <v>0</v>
      </c>
      <c r="W17" s="84"/>
      <c r="X17" s="84"/>
      <c r="Y17" s="84"/>
      <c r="Z17" s="84"/>
      <c r="AA17" s="84"/>
    </row>
    <row r="18" spans="1:27" ht="23.25" customHeight="1" x14ac:dyDescent="0.25">
      <c r="A18" s="81" t="s">
        <v>36</v>
      </c>
      <c r="B18" s="82"/>
      <c r="C18" s="9">
        <f>AOUT!B42</f>
        <v>0</v>
      </c>
      <c r="D18" s="9">
        <f>AOUT!C42</f>
        <v>0</v>
      </c>
      <c r="E18" s="9">
        <f>AOUT!D42</f>
        <v>0</v>
      </c>
      <c r="F18" s="9">
        <f>AOUT!E42</f>
        <v>0</v>
      </c>
      <c r="G18" s="9">
        <f>AOUT!F42</f>
        <v>0</v>
      </c>
      <c r="H18" s="9">
        <f>AOUT!G42</f>
        <v>0</v>
      </c>
      <c r="I18" s="9">
        <f>AOUT!H42</f>
        <v>0</v>
      </c>
      <c r="J18" s="9">
        <f>AOUT!I42</f>
        <v>0</v>
      </c>
      <c r="K18" s="9">
        <f>AOUT!J42</f>
        <v>0</v>
      </c>
      <c r="L18" s="9">
        <f>AOUT!K42</f>
        <v>0</v>
      </c>
      <c r="M18" s="9">
        <f>AOUT!L42</f>
        <v>0</v>
      </c>
      <c r="N18" s="9">
        <f>AOUT!M42</f>
        <v>0</v>
      </c>
      <c r="O18" s="11">
        <f t="shared" si="0"/>
        <v>0</v>
      </c>
      <c r="P18" s="14"/>
      <c r="Q18" s="57">
        <f>AOUT!P42</f>
        <v>0</v>
      </c>
      <c r="W18" s="84"/>
      <c r="X18" s="84"/>
      <c r="Y18" s="84"/>
      <c r="Z18" s="84"/>
      <c r="AA18" s="84"/>
    </row>
    <row r="19" spans="1:27" ht="23.25" customHeight="1" x14ac:dyDescent="0.25">
      <c r="A19" s="81" t="s">
        <v>11</v>
      </c>
      <c r="B19" s="82"/>
      <c r="C19" s="9">
        <f>SEPTEMBRE!B42</f>
        <v>0</v>
      </c>
      <c r="D19" s="9">
        <f>SEPTEMBRE!C42</f>
        <v>0</v>
      </c>
      <c r="E19" s="9">
        <f>SEPTEMBRE!D42</f>
        <v>0</v>
      </c>
      <c r="F19" s="9">
        <f>SEPTEMBRE!E42</f>
        <v>0</v>
      </c>
      <c r="G19" s="9">
        <f>SEPTEMBRE!F42</f>
        <v>0</v>
      </c>
      <c r="H19" s="9">
        <f>SEPTEMBRE!G42</f>
        <v>0</v>
      </c>
      <c r="I19" s="9">
        <f>SEPTEMBRE!H42</f>
        <v>0</v>
      </c>
      <c r="J19" s="9">
        <f>SEPTEMBRE!I42</f>
        <v>0</v>
      </c>
      <c r="K19" s="9">
        <f>SEPTEMBRE!J42</f>
        <v>0</v>
      </c>
      <c r="L19" s="9">
        <f>SEPTEMBRE!K42</f>
        <v>0</v>
      </c>
      <c r="M19" s="9">
        <f>SEPTEMBRE!L42</f>
        <v>0</v>
      </c>
      <c r="N19" s="9">
        <f>SEPTEMBRE!M42</f>
        <v>0</v>
      </c>
      <c r="O19" s="11">
        <f t="shared" si="0"/>
        <v>0</v>
      </c>
      <c r="P19" s="14"/>
      <c r="Q19" s="57">
        <f>SEPTEMBRE!P42</f>
        <v>0</v>
      </c>
      <c r="W19" s="84"/>
      <c r="X19" s="84"/>
      <c r="Y19" s="84"/>
      <c r="Z19" s="84"/>
      <c r="AA19" s="84"/>
    </row>
    <row r="20" spans="1:27" ht="23.25" customHeight="1" x14ac:dyDescent="0.25">
      <c r="A20" s="81" t="s">
        <v>12</v>
      </c>
      <c r="B20" s="82"/>
      <c r="C20" s="9">
        <f>OCTOBRE!B42</f>
        <v>0</v>
      </c>
      <c r="D20" s="9">
        <f>OCTOBRE!C42</f>
        <v>0</v>
      </c>
      <c r="E20" s="9">
        <f>OCTOBRE!D42</f>
        <v>0</v>
      </c>
      <c r="F20" s="9">
        <f>OCTOBRE!E42</f>
        <v>0</v>
      </c>
      <c r="G20" s="9">
        <f>OCTOBRE!F42</f>
        <v>0</v>
      </c>
      <c r="H20" s="9">
        <f>OCTOBRE!G42</f>
        <v>0</v>
      </c>
      <c r="I20" s="9">
        <f>OCTOBRE!H42</f>
        <v>0</v>
      </c>
      <c r="J20" s="9">
        <f>OCTOBRE!I42</f>
        <v>0</v>
      </c>
      <c r="K20" s="9">
        <f>OCTOBRE!J42</f>
        <v>0</v>
      </c>
      <c r="L20" s="9">
        <f>OCTOBRE!K42</f>
        <v>0</v>
      </c>
      <c r="M20" s="9">
        <f>OCTOBRE!L42</f>
        <v>0</v>
      </c>
      <c r="N20" s="9">
        <f>OCTOBRE!M42</f>
        <v>0</v>
      </c>
      <c r="O20" s="11">
        <f t="shared" si="0"/>
        <v>0</v>
      </c>
      <c r="P20" s="14"/>
      <c r="Q20" s="57">
        <f>OCTOBRE!P42</f>
        <v>0</v>
      </c>
    </row>
    <row r="21" spans="1:27" ht="23.25" customHeight="1" x14ac:dyDescent="0.25">
      <c r="A21" s="81" t="s">
        <v>13</v>
      </c>
      <c r="B21" s="82"/>
      <c r="C21" s="9">
        <f>NOVEMBRE!B42</f>
        <v>0</v>
      </c>
      <c r="D21" s="9">
        <f>NOVEMBRE!C42</f>
        <v>0</v>
      </c>
      <c r="E21" s="9">
        <f>NOVEMBRE!D42</f>
        <v>0</v>
      </c>
      <c r="F21" s="9">
        <f>NOVEMBRE!E42</f>
        <v>0</v>
      </c>
      <c r="G21" s="9">
        <f>NOVEMBRE!F42</f>
        <v>0</v>
      </c>
      <c r="H21" s="9">
        <f>NOVEMBRE!G42</f>
        <v>0</v>
      </c>
      <c r="I21" s="9">
        <f>NOVEMBRE!H42</f>
        <v>0</v>
      </c>
      <c r="J21" s="9">
        <f>NOVEMBRE!I42</f>
        <v>0</v>
      </c>
      <c r="K21" s="9">
        <f>NOVEMBRE!J42</f>
        <v>0</v>
      </c>
      <c r="L21" s="9">
        <f>NOVEMBRE!K42</f>
        <v>0</v>
      </c>
      <c r="M21" s="9">
        <f>NOVEMBRE!L42</f>
        <v>0</v>
      </c>
      <c r="N21" s="9">
        <f>NOVEMBRE!M42</f>
        <v>0</v>
      </c>
      <c r="O21" s="11">
        <f t="shared" si="0"/>
        <v>0</v>
      </c>
      <c r="P21" s="14"/>
      <c r="Q21" s="57">
        <f>NOVEMBRE!P42</f>
        <v>0</v>
      </c>
    </row>
    <row r="22" spans="1:27" ht="23.25" customHeight="1" x14ac:dyDescent="0.25">
      <c r="A22" s="81" t="s">
        <v>14</v>
      </c>
      <c r="B22" s="82"/>
      <c r="C22" s="9">
        <f>DECEMBRE!B42</f>
        <v>0</v>
      </c>
      <c r="D22" s="9">
        <f>DECEMBRE!C42</f>
        <v>0</v>
      </c>
      <c r="E22" s="9">
        <f>DECEMBRE!D42</f>
        <v>0</v>
      </c>
      <c r="F22" s="9">
        <f>DECEMBRE!E42</f>
        <v>0</v>
      </c>
      <c r="G22" s="9">
        <f>DECEMBRE!F42</f>
        <v>0</v>
      </c>
      <c r="H22" s="9">
        <f>DECEMBRE!G42</f>
        <v>0</v>
      </c>
      <c r="I22" s="9">
        <f>DECEMBRE!H42</f>
        <v>0</v>
      </c>
      <c r="J22" s="9">
        <f>DECEMBRE!I42</f>
        <v>0</v>
      </c>
      <c r="K22" s="9">
        <f>DECEMBRE!J42</f>
        <v>0</v>
      </c>
      <c r="L22" s="9">
        <f>DECEMBRE!K42</f>
        <v>0</v>
      </c>
      <c r="M22" s="9">
        <f>DECEMBRE!L42</f>
        <v>0</v>
      </c>
      <c r="N22" s="9">
        <f>DECEMBRE!M42</f>
        <v>0</v>
      </c>
      <c r="O22" s="36">
        <f t="shared" si="0"/>
        <v>0</v>
      </c>
      <c r="P22" s="14"/>
      <c r="Q22" s="57">
        <f>DECEMBRE!P42</f>
        <v>0</v>
      </c>
    </row>
    <row r="23" spans="1:27" ht="30.75" customHeight="1" x14ac:dyDescent="0.25">
      <c r="A23" s="85" t="s">
        <v>4</v>
      </c>
      <c r="B23" s="86"/>
      <c r="C23" s="30">
        <f t="shared" ref="C23:O23" si="1">SUM(C11:C22)</f>
        <v>0</v>
      </c>
      <c r="D23" s="30">
        <f t="shared" si="1"/>
        <v>0</v>
      </c>
      <c r="E23" s="30">
        <f t="shared" si="1"/>
        <v>0</v>
      </c>
      <c r="F23" s="30">
        <f t="shared" si="1"/>
        <v>0</v>
      </c>
      <c r="G23" s="30">
        <f t="shared" si="1"/>
        <v>0</v>
      </c>
      <c r="H23" s="30">
        <f t="shared" si="1"/>
        <v>0</v>
      </c>
      <c r="I23" s="30">
        <f t="shared" si="1"/>
        <v>0</v>
      </c>
      <c r="J23" s="30">
        <f t="shared" si="1"/>
        <v>0</v>
      </c>
      <c r="K23" s="30">
        <f t="shared" si="1"/>
        <v>0</v>
      </c>
      <c r="L23" s="30">
        <f t="shared" si="1"/>
        <v>0</v>
      </c>
      <c r="M23" s="30">
        <f t="shared" si="1"/>
        <v>0</v>
      </c>
      <c r="N23" s="30">
        <f t="shared" si="1"/>
        <v>0</v>
      </c>
      <c r="O23" s="30">
        <f t="shared" si="1"/>
        <v>0</v>
      </c>
      <c r="P23" s="15"/>
      <c r="Q23" s="57">
        <f>SUM(Q11:Q22)</f>
        <v>0</v>
      </c>
    </row>
    <row r="24" spans="1:27" ht="19.5" customHeight="1" x14ac:dyDescent="0.25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15"/>
    </row>
    <row r="25" spans="1:27" ht="19.5" customHeight="1" x14ac:dyDescent="0.25">
      <c r="A25" s="21" t="s">
        <v>16</v>
      </c>
      <c r="B25" s="19"/>
      <c r="C25" s="19"/>
      <c r="F25" s="21" t="s">
        <v>19</v>
      </c>
      <c r="R25" s="26"/>
    </row>
    <row r="26" spans="1:27" ht="31.5" customHeight="1" x14ac:dyDescent="0.25">
      <c r="A26" s="22" t="s">
        <v>15</v>
      </c>
      <c r="B26" s="87">
        <f>B6</f>
        <v>0</v>
      </c>
      <c r="C26" s="87"/>
      <c r="D26" s="87"/>
      <c r="E26" s="17"/>
      <c r="F26" s="25" t="s">
        <v>20</v>
      </c>
      <c r="G26" s="88">
        <f>JANVIER!G46:AJ46</f>
        <v>0</v>
      </c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26"/>
    </row>
    <row r="27" spans="1:27" ht="24.75" customHeight="1" x14ac:dyDescent="0.25">
      <c r="A27" s="20" t="s">
        <v>22</v>
      </c>
      <c r="B27" s="89">
        <f>B7</f>
        <v>0</v>
      </c>
      <c r="C27" s="89"/>
      <c r="D27" s="89"/>
      <c r="E27" s="17"/>
      <c r="F27" s="23" t="s">
        <v>21</v>
      </c>
      <c r="G27" s="90">
        <f>JANVIER!G47:AJ47</f>
        <v>0</v>
      </c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26"/>
    </row>
    <row r="28" spans="1:27" ht="24.75" customHeight="1" x14ac:dyDescent="0.25">
      <c r="A28" s="83" t="s">
        <v>18</v>
      </c>
      <c r="B28" s="83"/>
      <c r="C28" s="83"/>
      <c r="F28" t="s">
        <v>18</v>
      </c>
      <c r="R28" s="26"/>
    </row>
    <row r="29" spans="1:27" ht="30.75" customHeight="1" x14ac:dyDescent="0.25"/>
    <row r="30" spans="1:27" ht="30.75" customHeight="1" x14ac:dyDescent="0.25"/>
    <row r="31" spans="1:27" ht="30.75" customHeight="1" x14ac:dyDescent="0.25"/>
    <row r="32" spans="1:27" ht="30.75" customHeight="1" x14ac:dyDescent="0.25"/>
    <row r="33" ht="30.75" customHeight="1" x14ac:dyDescent="0.25"/>
    <row r="34" ht="30.75" customHeight="1" x14ac:dyDescent="0.25"/>
    <row r="35" ht="30.75" customHeight="1" x14ac:dyDescent="0.25"/>
    <row r="36" ht="30.75" customHeight="1" x14ac:dyDescent="0.25"/>
    <row r="37" ht="30.75" customHeight="1" x14ac:dyDescent="0.25"/>
    <row r="38" ht="30.75" customHeight="1" x14ac:dyDescent="0.25"/>
    <row r="39" ht="30.75" customHeight="1" x14ac:dyDescent="0.25"/>
    <row r="40" ht="30.75" customHeight="1" x14ac:dyDescent="0.25"/>
  </sheetData>
  <mergeCells count="30">
    <mergeCell ref="W11:AA19"/>
    <mergeCell ref="A23:B23"/>
    <mergeCell ref="B26:D26"/>
    <mergeCell ref="G26:Q26"/>
    <mergeCell ref="B27:D27"/>
    <mergeCell ref="G27:Q27"/>
    <mergeCell ref="A11:B11"/>
    <mergeCell ref="A16:B16"/>
    <mergeCell ref="A28:C28"/>
    <mergeCell ref="A22:B22"/>
    <mergeCell ref="A17:B17"/>
    <mergeCell ref="A18:B18"/>
    <mergeCell ref="A19:B19"/>
    <mergeCell ref="A21:B21"/>
    <mergeCell ref="A20:B20"/>
    <mergeCell ref="A10:B10"/>
    <mergeCell ref="A12:B12"/>
    <mergeCell ref="A13:B13"/>
    <mergeCell ref="A14:B14"/>
    <mergeCell ref="A15:B15"/>
    <mergeCell ref="H2:I2"/>
    <mergeCell ref="H3:I3"/>
    <mergeCell ref="H4:I4"/>
    <mergeCell ref="H5:I5"/>
    <mergeCell ref="F8:G8"/>
    <mergeCell ref="B6:D6"/>
    <mergeCell ref="B7:D7"/>
    <mergeCell ref="D8:E8"/>
    <mergeCell ref="B1:B5"/>
    <mergeCell ref="D2:G5"/>
  </mergeCells>
  <conditionalFormatting sqref="D25:D28">
    <cfRule type="containsText" dxfId="5" priority="1" stopIfTrue="1" operator="containsText" text="CET">
      <formula>NOT(ISERROR(SEARCH("CET",D25)))</formula>
    </cfRule>
    <cfRule type="containsText" dxfId="4" priority="2" stopIfTrue="1" operator="containsText" text="fractionnement">
      <formula>NOT(ISERROR(SEARCH("fractionnement",D25)))</formula>
    </cfRule>
    <cfRule type="containsText" dxfId="3" priority="3" stopIfTrue="1" operator="containsText" text="congés maladie">
      <formula>NOT(ISERROR(SEARCH("congés maladie",D25)))</formula>
    </cfRule>
    <cfRule type="containsText" dxfId="2" priority="4" stopIfTrue="1" operator="containsText" text="Autre">
      <formula>NOT(ISERROR(SEARCH("Autre",D25)))</formula>
    </cfRule>
    <cfRule type="containsText" dxfId="1" priority="5" stopIfTrue="1" operator="containsText" text="RTT">
      <formula>NOT(ISERROR(SEARCH("RTT",D25)))</formula>
    </cfRule>
    <cfRule type="containsText" dxfId="0" priority="6" stopIfTrue="1" operator="containsText" text="congés annuels">
      <formula>NOT(ISERROR(SEARCH("congés annuels",D25)))</formula>
    </cfRule>
  </conditionalFormatting>
  <pageMargins left="0.23622047244094491" right="0.23622047244094491" top="0.19685039370078741" bottom="0.15748031496062992" header="0.11811023622047245" footer="0.11811023622047245"/>
  <pageSetup paperSize="9" scale="7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8"/>
  <sheetViews>
    <sheetView view="pageBreakPreview" zoomScale="60" zoomScaleNormal="70" workbookViewId="0">
      <selection activeCell="Q6" sqref="Q6"/>
    </sheetView>
  </sheetViews>
  <sheetFormatPr baseColWidth="10" defaultRowHeight="15" x14ac:dyDescent="0.25"/>
  <cols>
    <col min="1" max="1" width="26.85546875" style="35" customWidth="1"/>
    <col min="2" max="13" width="18.7109375" customWidth="1"/>
    <col min="14" max="14" width="25.140625" customWidth="1"/>
    <col min="16" max="17" width="19.140625" customWidth="1"/>
    <col min="35" max="35" width="14.7109375" customWidth="1"/>
  </cols>
  <sheetData>
    <row r="1" spans="1:35" ht="54.75" customHeight="1" x14ac:dyDescent="0.25"/>
    <row r="2" spans="1:35" ht="15" customHeight="1" x14ac:dyDescent="0.25"/>
    <row r="3" spans="1:35" ht="18" customHeight="1" x14ac:dyDescent="0.25">
      <c r="A3" s="64" t="s">
        <v>25</v>
      </c>
      <c r="B3" s="64"/>
      <c r="C3" s="64"/>
      <c r="D3" s="64"/>
      <c r="E3" s="64"/>
      <c r="F3" s="64"/>
      <c r="G3" s="64"/>
      <c r="H3" s="64"/>
      <c r="I3" s="64"/>
      <c r="J3" s="64" t="s">
        <v>25</v>
      </c>
      <c r="K3" s="64"/>
      <c r="L3" s="64"/>
      <c r="M3" s="64"/>
      <c r="N3" s="64"/>
      <c r="O3" s="64"/>
      <c r="P3" s="64"/>
      <c r="Q3" s="64"/>
      <c r="R3" s="6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13.15" customHeight="1" x14ac:dyDescent="0.25">
      <c r="A4" s="65">
        <f>DATE($Q$6,$Q$7,1)</f>
        <v>46054</v>
      </c>
      <c r="B4" s="65"/>
      <c r="C4" s="65"/>
      <c r="D4" s="65"/>
      <c r="E4" s="65"/>
      <c r="F4" s="65"/>
      <c r="G4" s="65"/>
      <c r="H4" s="65"/>
      <c r="I4" s="65"/>
      <c r="J4" s="65">
        <f>DATE($Q$6,$Q$7,1)</f>
        <v>46054</v>
      </c>
      <c r="K4" s="65"/>
      <c r="L4" s="65"/>
      <c r="M4" s="65"/>
      <c r="N4" s="65"/>
      <c r="O4" s="65"/>
      <c r="P4" s="65"/>
      <c r="Q4" s="65"/>
      <c r="R4" s="65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</row>
    <row r="5" spans="1:35" ht="13.15" customHeight="1" x14ac:dyDescent="0.25">
      <c r="A5" s="49"/>
      <c r="B5" s="49"/>
      <c r="C5" s="49"/>
      <c r="D5" s="49"/>
      <c r="E5" s="49"/>
      <c r="F5" s="49"/>
      <c r="G5" s="49"/>
      <c r="H5" s="49"/>
      <c r="I5" s="49"/>
      <c r="J5" s="54"/>
      <c r="K5" s="54"/>
      <c r="L5" s="54"/>
      <c r="M5" s="54"/>
      <c r="N5" s="54"/>
      <c r="O5" s="54"/>
      <c r="P5" s="54"/>
      <c r="Q5" s="5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</row>
    <row r="6" spans="1:35" ht="16.7" customHeight="1" x14ac:dyDescent="0.25">
      <c r="B6" s="37" t="s">
        <v>17</v>
      </c>
      <c r="C6" s="66">
        <f>JANVIER!C6</f>
        <v>0</v>
      </c>
      <c r="D6" s="67"/>
      <c r="E6" s="68"/>
      <c r="F6" s="33"/>
      <c r="G6" s="33"/>
      <c r="H6" s="34"/>
      <c r="I6" s="34"/>
      <c r="J6" s="34"/>
      <c r="K6" s="34"/>
      <c r="L6" s="34"/>
      <c r="M6" s="34"/>
      <c r="N6" s="34"/>
      <c r="O6" s="34"/>
      <c r="P6" t="s">
        <v>32</v>
      </c>
      <c r="Q6" s="51">
        <f>JANVIER!Q6</f>
        <v>2026</v>
      </c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</row>
    <row r="7" spans="1:35" ht="18" customHeight="1" x14ac:dyDescent="0.25">
      <c r="B7" s="37" t="s">
        <v>1</v>
      </c>
      <c r="C7" s="69">
        <f>JANVIER!C7</f>
        <v>0</v>
      </c>
      <c r="D7" s="70"/>
      <c r="E7" s="71"/>
      <c r="F7" s="33"/>
      <c r="G7" s="33"/>
      <c r="H7" s="34"/>
      <c r="I7" s="34"/>
      <c r="J7" s="34"/>
      <c r="K7" s="34"/>
      <c r="L7" s="34"/>
      <c r="M7" s="34"/>
      <c r="N7" s="34"/>
      <c r="O7" s="34"/>
      <c r="P7" t="s">
        <v>33</v>
      </c>
      <c r="Q7" s="12">
        <v>2</v>
      </c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</row>
    <row r="9" spans="1:35" x14ac:dyDescent="0.25"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</row>
    <row r="10" spans="1:35" ht="90" customHeight="1" x14ac:dyDescent="0.25">
      <c r="A10" s="44" t="s">
        <v>26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3"/>
      <c r="N10" s="45" t="s">
        <v>29</v>
      </c>
      <c r="P10" s="45" t="s">
        <v>30</v>
      </c>
      <c r="Q10" s="46" t="s">
        <v>24</v>
      </c>
      <c r="U10" s="63" t="s">
        <v>28</v>
      </c>
      <c r="V10" s="63"/>
      <c r="W10" s="63"/>
      <c r="X10" s="63"/>
      <c r="Y10" s="63"/>
      <c r="Z10" s="63"/>
    </row>
    <row r="11" spans="1:35" ht="15" customHeight="1" x14ac:dyDescent="0.25">
      <c r="A11" s="39">
        <f>DATE($Q$6,$Q$7,1)</f>
        <v>46054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13">
        <f>SUM(B11:M11)</f>
        <v>0</v>
      </c>
      <c r="P11" s="13"/>
      <c r="Q11" s="13"/>
      <c r="U11" s="63"/>
      <c r="V11" s="63"/>
      <c r="W11" s="63"/>
      <c r="X11" s="63"/>
      <c r="Y11" s="63"/>
      <c r="Z11" s="63"/>
    </row>
    <row r="12" spans="1:35" ht="15" customHeight="1" x14ac:dyDescent="0.25">
      <c r="A12" s="39">
        <f>DATE($Q$6,$Q$7,2)</f>
        <v>46055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13">
        <f t="shared" ref="N12:N41" si="0">SUM(B12:M12)</f>
        <v>0</v>
      </c>
      <c r="P12" s="13"/>
      <c r="Q12" s="13"/>
      <c r="U12" s="63"/>
      <c r="V12" s="63"/>
      <c r="W12" s="63"/>
      <c r="X12" s="63"/>
      <c r="Y12" s="63"/>
      <c r="Z12" s="63"/>
    </row>
    <row r="13" spans="1:35" ht="15" customHeight="1" x14ac:dyDescent="0.25">
      <c r="A13" s="39">
        <f>DATE($Q$6,$Q$7,3)</f>
        <v>46056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13">
        <f t="shared" si="0"/>
        <v>0</v>
      </c>
      <c r="P13" s="13"/>
      <c r="Q13" s="13"/>
      <c r="U13" s="63"/>
      <c r="V13" s="63"/>
      <c r="W13" s="63"/>
      <c r="X13" s="63"/>
      <c r="Y13" s="63"/>
      <c r="Z13" s="63"/>
    </row>
    <row r="14" spans="1:35" ht="15" customHeight="1" x14ac:dyDescent="0.25">
      <c r="A14" s="39">
        <f>DATE($Q$6,$Q$7,4)</f>
        <v>46057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13">
        <f t="shared" si="0"/>
        <v>0</v>
      </c>
      <c r="P14" s="28"/>
      <c r="Q14" s="28"/>
      <c r="U14" s="63"/>
      <c r="V14" s="63"/>
      <c r="W14" s="63"/>
      <c r="X14" s="63"/>
      <c r="Y14" s="63"/>
      <c r="Z14" s="63"/>
    </row>
    <row r="15" spans="1:35" ht="15" customHeight="1" x14ac:dyDescent="0.25">
      <c r="A15" s="39">
        <f>DATE($Q$6,$Q$7,5)</f>
        <v>46058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13">
        <f t="shared" si="0"/>
        <v>0</v>
      </c>
      <c r="P15" s="28"/>
      <c r="Q15" s="28"/>
      <c r="U15" s="63"/>
      <c r="V15" s="63"/>
      <c r="W15" s="63"/>
      <c r="X15" s="63"/>
      <c r="Y15" s="63"/>
      <c r="Z15" s="63"/>
    </row>
    <row r="16" spans="1:35" ht="15" customHeight="1" x14ac:dyDescent="0.25">
      <c r="A16" s="39">
        <f>DATE($Q$6,$Q$7,6)</f>
        <v>46059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13">
        <f t="shared" si="0"/>
        <v>0</v>
      </c>
      <c r="P16" s="28"/>
      <c r="Q16" s="28"/>
      <c r="U16" s="63"/>
      <c r="V16" s="63"/>
      <c r="W16" s="63"/>
      <c r="X16" s="63"/>
      <c r="Y16" s="63"/>
      <c r="Z16" s="63"/>
    </row>
    <row r="17" spans="1:26" ht="15" customHeight="1" x14ac:dyDescent="0.25">
      <c r="A17" s="39">
        <f>DATE($Q$6,$Q$7,7)</f>
        <v>46060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13">
        <f t="shared" si="0"/>
        <v>0</v>
      </c>
      <c r="P17" s="28"/>
      <c r="Q17" s="28"/>
      <c r="U17" s="63"/>
      <c r="V17" s="63"/>
      <c r="W17" s="63"/>
      <c r="X17" s="63"/>
      <c r="Y17" s="63"/>
      <c r="Z17" s="63"/>
    </row>
    <row r="18" spans="1:26" ht="15" customHeight="1" x14ac:dyDescent="0.25">
      <c r="A18" s="39">
        <f>DATE($Q$6,$Q$7,8)</f>
        <v>46061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13">
        <f t="shared" si="0"/>
        <v>0</v>
      </c>
      <c r="P18" s="28"/>
      <c r="Q18" s="28"/>
      <c r="U18" s="63"/>
      <c r="V18" s="63"/>
      <c r="W18" s="63"/>
      <c r="X18" s="63"/>
      <c r="Y18" s="63"/>
      <c r="Z18" s="63"/>
    </row>
    <row r="19" spans="1:26" ht="18.75" customHeight="1" x14ac:dyDescent="0.25">
      <c r="A19" s="39">
        <f>DATE($Q$6,$Q$7,9)</f>
        <v>46062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13">
        <f t="shared" si="0"/>
        <v>0</v>
      </c>
      <c r="P19" s="28"/>
      <c r="Q19" s="28"/>
      <c r="U19" s="63"/>
      <c r="V19" s="63"/>
      <c r="W19" s="63"/>
      <c r="X19" s="63"/>
      <c r="Y19" s="63"/>
      <c r="Z19" s="63"/>
    </row>
    <row r="20" spans="1:26" ht="15" customHeight="1" x14ac:dyDescent="0.25">
      <c r="A20" s="39">
        <f>DATE($Q$6,$Q$7,10)</f>
        <v>46063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13">
        <f t="shared" si="0"/>
        <v>0</v>
      </c>
      <c r="P20" s="28"/>
      <c r="Q20" s="28"/>
      <c r="U20" s="63"/>
      <c r="V20" s="63"/>
      <c r="W20" s="63"/>
      <c r="X20" s="63"/>
      <c r="Y20" s="63"/>
      <c r="Z20" s="63"/>
    </row>
    <row r="21" spans="1:26" ht="15" customHeight="1" x14ac:dyDescent="0.25">
      <c r="A21" s="39">
        <f>DATE($Q$6,$Q$7,11)</f>
        <v>46064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13">
        <f t="shared" si="0"/>
        <v>0</v>
      </c>
      <c r="P21" s="28"/>
      <c r="Q21" s="28"/>
      <c r="U21" s="63"/>
      <c r="V21" s="63"/>
      <c r="W21" s="63"/>
      <c r="X21" s="63"/>
      <c r="Y21" s="63"/>
      <c r="Z21" s="63"/>
    </row>
    <row r="22" spans="1:26" x14ac:dyDescent="0.25">
      <c r="A22" s="39">
        <f>DATE($Q$6,$Q$7,12)</f>
        <v>46065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13">
        <f t="shared" si="0"/>
        <v>0</v>
      </c>
      <c r="P22" s="28"/>
      <c r="Q22" s="28"/>
      <c r="U22" s="63"/>
      <c r="V22" s="63"/>
      <c r="W22" s="63"/>
      <c r="X22" s="63"/>
      <c r="Y22" s="63"/>
      <c r="Z22" s="63"/>
    </row>
    <row r="23" spans="1:26" x14ac:dyDescent="0.25">
      <c r="A23" s="39">
        <f>DATE($Q$6,$Q$7,13)</f>
        <v>46066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13">
        <f t="shared" si="0"/>
        <v>0</v>
      </c>
      <c r="P23" s="28"/>
      <c r="Q23" s="28"/>
      <c r="U23" s="63"/>
      <c r="V23" s="63"/>
      <c r="W23" s="63"/>
      <c r="X23" s="63"/>
      <c r="Y23" s="63"/>
      <c r="Z23" s="63"/>
    </row>
    <row r="24" spans="1:26" x14ac:dyDescent="0.25">
      <c r="A24" s="39">
        <f>DATE($Q$6,$Q$7,14)</f>
        <v>46067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13">
        <f t="shared" si="0"/>
        <v>0</v>
      </c>
      <c r="P24" s="28"/>
      <c r="Q24" s="28"/>
    </row>
    <row r="25" spans="1:26" x14ac:dyDescent="0.25">
      <c r="A25" s="39">
        <f>DATE($Q$6,$Q$7,15)</f>
        <v>46068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13">
        <f t="shared" si="0"/>
        <v>0</v>
      </c>
      <c r="P25" s="28"/>
      <c r="Q25" s="28"/>
    </row>
    <row r="26" spans="1:26" x14ac:dyDescent="0.25">
      <c r="A26" s="39">
        <f>DATE($Q$6,$Q$7,16)</f>
        <v>46069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13">
        <f t="shared" si="0"/>
        <v>0</v>
      </c>
      <c r="P26" s="28"/>
      <c r="Q26" s="28"/>
    </row>
    <row r="27" spans="1:26" x14ac:dyDescent="0.25">
      <c r="A27" s="39">
        <f>DATE($Q$6,$Q$7,17)</f>
        <v>46070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13">
        <f t="shared" si="0"/>
        <v>0</v>
      </c>
      <c r="P27" s="28"/>
      <c r="Q27" s="28"/>
    </row>
    <row r="28" spans="1:26" x14ac:dyDescent="0.25">
      <c r="A28" s="39">
        <f>DATE($Q$6,$Q$7,18)</f>
        <v>46071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13">
        <f t="shared" si="0"/>
        <v>0</v>
      </c>
      <c r="P28" s="28"/>
      <c r="Q28" s="28"/>
    </row>
    <row r="29" spans="1:26" x14ac:dyDescent="0.25">
      <c r="A29" s="39">
        <f>DATE($Q$6,$Q$7,19)</f>
        <v>46072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13">
        <f t="shared" si="0"/>
        <v>0</v>
      </c>
      <c r="P29" s="28"/>
      <c r="Q29" s="28"/>
    </row>
    <row r="30" spans="1:26" x14ac:dyDescent="0.25">
      <c r="A30" s="39">
        <f>DATE($Q$6,$Q$7,20)</f>
        <v>46073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13">
        <f t="shared" si="0"/>
        <v>0</v>
      </c>
      <c r="P30" s="28"/>
      <c r="Q30" s="28"/>
    </row>
    <row r="31" spans="1:26" x14ac:dyDescent="0.25">
      <c r="A31" s="39">
        <f>DATE($Q$6,$Q$7,21)</f>
        <v>46074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13">
        <f t="shared" si="0"/>
        <v>0</v>
      </c>
      <c r="P31" s="28"/>
      <c r="Q31" s="28"/>
    </row>
    <row r="32" spans="1:26" x14ac:dyDescent="0.25">
      <c r="A32" s="39">
        <f>DATE($Q$6,$Q$7,22)</f>
        <v>46075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13">
        <f t="shared" si="0"/>
        <v>0</v>
      </c>
      <c r="P32" s="28"/>
      <c r="Q32" s="28"/>
    </row>
    <row r="33" spans="1:36" x14ac:dyDescent="0.25">
      <c r="A33" s="39">
        <f>DATE($Q$6,$Q$7,23)</f>
        <v>46076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13">
        <f t="shared" si="0"/>
        <v>0</v>
      </c>
      <c r="P33" s="28"/>
      <c r="Q33" s="28"/>
    </row>
    <row r="34" spans="1:36" x14ac:dyDescent="0.25">
      <c r="A34" s="39">
        <f>DATE($Q$6,$Q$7,24)</f>
        <v>46077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13">
        <f t="shared" si="0"/>
        <v>0</v>
      </c>
      <c r="P34" s="28"/>
      <c r="Q34" s="28"/>
    </row>
    <row r="35" spans="1:36" x14ac:dyDescent="0.25">
      <c r="A35" s="39">
        <f>DATE($Q$6,$Q$7,25)</f>
        <v>46078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13">
        <f t="shared" si="0"/>
        <v>0</v>
      </c>
      <c r="P35" s="28"/>
      <c r="Q35" s="28"/>
    </row>
    <row r="36" spans="1:36" x14ac:dyDescent="0.25">
      <c r="A36" s="39">
        <f>DATE($Q$6,$Q$7,26)</f>
        <v>46079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13">
        <f t="shared" si="0"/>
        <v>0</v>
      </c>
      <c r="P36" s="28"/>
      <c r="Q36" s="28"/>
    </row>
    <row r="37" spans="1:36" x14ac:dyDescent="0.25">
      <c r="A37" s="39">
        <f>DATE($Q$6,$Q$7,27)</f>
        <v>46080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13">
        <f t="shared" si="0"/>
        <v>0</v>
      </c>
      <c r="P37" s="28"/>
      <c r="Q37" s="28"/>
    </row>
    <row r="38" spans="1:36" x14ac:dyDescent="0.25">
      <c r="A38" s="39">
        <f>DATE($Q$6,$Q$7,28)</f>
        <v>46081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13">
        <f t="shared" si="0"/>
        <v>0</v>
      </c>
      <c r="P38" s="28"/>
      <c r="Q38" s="28"/>
    </row>
    <row r="39" spans="1:36" x14ac:dyDescent="0.25">
      <c r="A39" s="39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13">
        <f t="shared" si="0"/>
        <v>0</v>
      </c>
      <c r="P39" s="28"/>
      <c r="Q39" s="28"/>
    </row>
    <row r="40" spans="1:36" x14ac:dyDescent="0.25">
      <c r="A40" s="39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13">
        <f t="shared" si="0"/>
        <v>0</v>
      </c>
      <c r="P40" s="28"/>
      <c r="Q40" s="28"/>
    </row>
    <row r="41" spans="1:36" x14ac:dyDescent="0.25">
      <c r="A41" s="39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13">
        <f t="shared" si="0"/>
        <v>0</v>
      </c>
      <c r="P41" s="28"/>
      <c r="Q41" s="28"/>
    </row>
    <row r="42" spans="1:36" x14ac:dyDescent="0.25">
      <c r="A42" s="40" t="s">
        <v>31</v>
      </c>
      <c r="B42" s="13">
        <f t="shared" ref="B42:N42" si="1">SUM(B11:B41)</f>
        <v>0</v>
      </c>
      <c r="C42" s="13">
        <f t="shared" si="1"/>
        <v>0</v>
      </c>
      <c r="D42" s="13">
        <f t="shared" si="1"/>
        <v>0</v>
      </c>
      <c r="E42" s="13">
        <f t="shared" si="1"/>
        <v>0</v>
      </c>
      <c r="F42" s="13">
        <f t="shared" si="1"/>
        <v>0</v>
      </c>
      <c r="G42" s="13">
        <f t="shared" si="1"/>
        <v>0</v>
      </c>
      <c r="H42" s="13">
        <f t="shared" si="1"/>
        <v>0</v>
      </c>
      <c r="I42" s="13">
        <f t="shared" si="1"/>
        <v>0</v>
      </c>
      <c r="J42" s="13">
        <f t="shared" si="1"/>
        <v>0</v>
      </c>
      <c r="K42" s="13">
        <f t="shared" si="1"/>
        <v>0</v>
      </c>
      <c r="L42" s="13">
        <f t="shared" si="1"/>
        <v>0</v>
      </c>
      <c r="M42" s="13">
        <f t="shared" si="1"/>
        <v>0</v>
      </c>
      <c r="N42" s="13">
        <f t="shared" si="1"/>
        <v>0</v>
      </c>
      <c r="P42" s="28">
        <f>SUM(P11:P41)</f>
        <v>0</v>
      </c>
      <c r="Q42" s="48"/>
    </row>
    <row r="45" spans="1:36" x14ac:dyDescent="0.25">
      <c r="B45" s="38" t="s">
        <v>16</v>
      </c>
      <c r="C45" s="19"/>
      <c r="D45" s="19"/>
      <c r="F45" s="21" t="s">
        <v>19</v>
      </c>
    </row>
    <row r="46" spans="1:36" ht="15.75" x14ac:dyDescent="0.25">
      <c r="B46" s="32" t="s">
        <v>15</v>
      </c>
      <c r="C46" s="60">
        <f>C6</f>
        <v>0</v>
      </c>
      <c r="D46" s="60"/>
      <c r="E46" s="60"/>
      <c r="F46" s="25" t="s">
        <v>20</v>
      </c>
      <c r="G46" s="62">
        <f>JANVIER!G46</f>
        <v>0</v>
      </c>
      <c r="H46" s="62"/>
      <c r="I46" s="6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</row>
    <row r="47" spans="1:36" ht="15.75" x14ac:dyDescent="0.25">
      <c r="B47" s="31" t="s">
        <v>22</v>
      </c>
      <c r="C47" s="61">
        <f>C7</f>
        <v>0</v>
      </c>
      <c r="D47" s="61"/>
      <c r="E47" s="61"/>
      <c r="F47" s="23" t="s">
        <v>21</v>
      </c>
      <c r="G47" s="72">
        <f>JANVIER!G47</f>
        <v>0</v>
      </c>
      <c r="H47" s="72"/>
      <c r="I47" s="72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</row>
    <row r="48" spans="1:36" x14ac:dyDescent="0.25">
      <c r="B48" s="27" t="s">
        <v>18</v>
      </c>
      <c r="C48" s="27"/>
      <c r="D48" s="27"/>
      <c r="F48" t="s">
        <v>18</v>
      </c>
    </row>
  </sheetData>
  <customSheetViews>
    <customSheetView guid="{B2D5D457-9994-4817-963E-7EA8DAAEE2A4}" topLeftCell="A14">
      <selection activeCell="I20" sqref="I20"/>
      <pageMargins left="0.7" right="0.7" top="0.75" bottom="0.75" header="0.3" footer="0.3"/>
      <pageSetup paperSize="9" orientation="portrait" verticalDpi="0" r:id="rId1"/>
    </customSheetView>
  </customSheetViews>
  <mergeCells count="11">
    <mergeCell ref="A3:I3"/>
    <mergeCell ref="J3:R3"/>
    <mergeCell ref="A4:I4"/>
    <mergeCell ref="J4:R4"/>
    <mergeCell ref="C6:E6"/>
    <mergeCell ref="U10:Z23"/>
    <mergeCell ref="C7:E7"/>
    <mergeCell ref="C46:E46"/>
    <mergeCell ref="C47:E47"/>
    <mergeCell ref="G46:I46"/>
    <mergeCell ref="G47:I47"/>
  </mergeCells>
  <phoneticPr fontId="0" type="noConversion"/>
  <conditionalFormatting sqref="A11:A41">
    <cfRule type="expression" dxfId="29" priority="1">
      <formula>OR(WEEKDAY(A11)=1,WEEKDAY(A11)=7)</formula>
    </cfRule>
  </conditionalFormatting>
  <pageMargins left="0.23622047244094491" right="0.23622047244094491" top="0.19685039370078741" bottom="0.15748031496062992" header="0.11811023622047245" footer="0.11811023622047245"/>
  <pageSetup paperSize="9" scale="69" orientation="landscape" r:id="rId2"/>
  <colBreaks count="1" manualBreakCount="1">
    <brk id="9" max="47" man="1"/>
  </col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8"/>
  <sheetViews>
    <sheetView zoomScale="70" zoomScaleNormal="70" zoomScaleSheetLayoutView="90" workbookViewId="0">
      <selection activeCell="Q7" sqref="Q7"/>
    </sheetView>
  </sheetViews>
  <sheetFormatPr baseColWidth="10" defaultRowHeight="15" x14ac:dyDescent="0.25"/>
  <cols>
    <col min="1" max="1" width="26.85546875" style="35" customWidth="1"/>
    <col min="2" max="13" width="18.7109375" customWidth="1"/>
    <col min="14" max="14" width="25.140625" customWidth="1"/>
    <col min="16" max="17" width="19.140625" customWidth="1"/>
    <col min="35" max="35" width="14.7109375" customWidth="1"/>
  </cols>
  <sheetData>
    <row r="1" spans="1:35" ht="54.75" customHeight="1" x14ac:dyDescent="0.25"/>
    <row r="2" spans="1:35" ht="15" customHeight="1" x14ac:dyDescent="0.25"/>
    <row r="3" spans="1:35" ht="18" customHeight="1" x14ac:dyDescent="0.25">
      <c r="A3" s="64" t="s">
        <v>25</v>
      </c>
      <c r="B3" s="64"/>
      <c r="C3" s="64"/>
      <c r="D3" s="64"/>
      <c r="E3" s="64"/>
      <c r="F3" s="64"/>
      <c r="G3" s="64"/>
      <c r="H3" s="64"/>
      <c r="I3" s="64"/>
      <c r="J3" s="64" t="s">
        <v>25</v>
      </c>
      <c r="K3" s="64"/>
      <c r="L3" s="64"/>
      <c r="M3" s="64"/>
      <c r="N3" s="64"/>
      <c r="O3" s="64"/>
      <c r="P3" s="64"/>
      <c r="Q3" s="64"/>
      <c r="R3" s="6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13.15" customHeight="1" x14ac:dyDescent="0.25">
      <c r="A4" s="65">
        <f>DATE($Q$6,$Q$7,1)</f>
        <v>46082</v>
      </c>
      <c r="B4" s="65"/>
      <c r="C4" s="65"/>
      <c r="D4" s="65"/>
      <c r="E4" s="65"/>
      <c r="F4" s="65"/>
      <c r="G4" s="65"/>
      <c r="H4" s="65"/>
      <c r="I4" s="65"/>
      <c r="J4" s="65">
        <f>DATE($Q$6,$Q$7,1)</f>
        <v>46082</v>
      </c>
      <c r="K4" s="65"/>
      <c r="L4" s="65"/>
      <c r="M4" s="65"/>
      <c r="N4" s="65"/>
      <c r="O4" s="65"/>
      <c r="P4" s="65"/>
      <c r="Q4" s="65"/>
      <c r="R4" s="65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</row>
    <row r="5" spans="1:35" ht="13.15" customHeight="1" x14ac:dyDescent="0.25">
      <c r="A5" s="49"/>
      <c r="B5" s="49"/>
      <c r="C5" s="49"/>
      <c r="D5" s="49"/>
      <c r="E5" s="49"/>
      <c r="F5" s="49"/>
      <c r="G5" s="49"/>
      <c r="H5" s="49"/>
      <c r="I5" s="49"/>
      <c r="J5" s="54"/>
      <c r="K5" s="54"/>
      <c r="L5" s="54"/>
      <c r="M5" s="54"/>
      <c r="N5" s="54"/>
      <c r="O5" s="54"/>
      <c r="P5" s="54"/>
      <c r="Q5" s="5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</row>
    <row r="6" spans="1:35" ht="16.7" customHeight="1" x14ac:dyDescent="0.25">
      <c r="B6" s="37" t="s">
        <v>17</v>
      </c>
      <c r="C6" s="66">
        <f>JANVIER!C6</f>
        <v>0</v>
      </c>
      <c r="D6" s="67"/>
      <c r="E6" s="68"/>
      <c r="F6" s="33"/>
      <c r="G6" s="33"/>
      <c r="H6" s="34"/>
      <c r="I6" s="34"/>
      <c r="J6" s="34"/>
      <c r="K6" s="34"/>
      <c r="L6" s="34"/>
      <c r="M6" s="34"/>
      <c r="N6" s="34"/>
      <c r="O6" s="34"/>
      <c r="P6" t="s">
        <v>32</v>
      </c>
      <c r="Q6" s="51">
        <f>JANVIER!Q6</f>
        <v>2026</v>
      </c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</row>
    <row r="7" spans="1:35" ht="18" customHeight="1" x14ac:dyDescent="0.25">
      <c r="B7" s="37" t="s">
        <v>1</v>
      </c>
      <c r="C7" s="69">
        <f>JANVIER!C7</f>
        <v>0</v>
      </c>
      <c r="D7" s="70"/>
      <c r="E7" s="71"/>
      <c r="F7" s="33"/>
      <c r="G7" s="33"/>
      <c r="H7" s="34"/>
      <c r="I7" s="34"/>
      <c r="J7" s="34"/>
      <c r="K7" s="34"/>
      <c r="L7" s="34"/>
      <c r="M7" s="34"/>
      <c r="N7" s="34"/>
      <c r="O7" s="34"/>
      <c r="P7" t="s">
        <v>33</v>
      </c>
      <c r="Q7" s="12">
        <v>3</v>
      </c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</row>
    <row r="9" spans="1:35" x14ac:dyDescent="0.25"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</row>
    <row r="10" spans="1:35" ht="90" customHeight="1" x14ac:dyDescent="0.25">
      <c r="A10" s="44" t="s">
        <v>26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3"/>
      <c r="N10" s="45" t="s">
        <v>29</v>
      </c>
      <c r="P10" s="45" t="s">
        <v>30</v>
      </c>
      <c r="Q10" s="46" t="s">
        <v>24</v>
      </c>
      <c r="U10" s="63" t="s">
        <v>28</v>
      </c>
      <c r="V10" s="63"/>
      <c r="W10" s="63"/>
      <c r="X10" s="63"/>
      <c r="Y10" s="63"/>
      <c r="Z10" s="63"/>
    </row>
    <row r="11" spans="1:35" ht="15" customHeight="1" x14ac:dyDescent="0.25">
      <c r="A11" s="39">
        <f>DATE($Q$6,$Q$7,1)</f>
        <v>46082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13">
        <f>SUM(B11:M11)</f>
        <v>0</v>
      </c>
      <c r="P11" s="13"/>
      <c r="Q11" s="13"/>
      <c r="U11" s="63"/>
      <c r="V11" s="63"/>
      <c r="W11" s="63"/>
      <c r="X11" s="63"/>
      <c r="Y11" s="63"/>
      <c r="Z11" s="63"/>
    </row>
    <row r="12" spans="1:35" ht="15" customHeight="1" x14ac:dyDescent="0.25">
      <c r="A12" s="39">
        <f>DATE($Q$6,$Q$7,2)</f>
        <v>46083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13">
        <f t="shared" ref="N12:N41" si="0">SUM(B12:M12)</f>
        <v>0</v>
      </c>
      <c r="P12" s="13"/>
      <c r="Q12" s="13"/>
      <c r="U12" s="63"/>
      <c r="V12" s="63"/>
      <c r="W12" s="63"/>
      <c r="X12" s="63"/>
      <c r="Y12" s="63"/>
      <c r="Z12" s="63"/>
    </row>
    <row r="13" spans="1:35" ht="15" customHeight="1" x14ac:dyDescent="0.25">
      <c r="A13" s="39">
        <f>DATE($Q$6,$Q$7,3)</f>
        <v>46084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13">
        <f t="shared" si="0"/>
        <v>0</v>
      </c>
      <c r="P13" s="13"/>
      <c r="Q13" s="13"/>
      <c r="U13" s="63"/>
      <c r="V13" s="63"/>
      <c r="W13" s="63"/>
      <c r="X13" s="63"/>
      <c r="Y13" s="63"/>
      <c r="Z13" s="63"/>
    </row>
    <row r="14" spans="1:35" ht="15" customHeight="1" x14ac:dyDescent="0.25">
      <c r="A14" s="39">
        <f>DATE($Q$6,$Q$7,4)</f>
        <v>46085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13">
        <f t="shared" si="0"/>
        <v>0</v>
      </c>
      <c r="P14" s="28"/>
      <c r="Q14" s="28"/>
      <c r="U14" s="63"/>
      <c r="V14" s="63"/>
      <c r="W14" s="63"/>
      <c r="X14" s="63"/>
      <c r="Y14" s="63"/>
      <c r="Z14" s="63"/>
    </row>
    <row r="15" spans="1:35" ht="15" customHeight="1" x14ac:dyDescent="0.25">
      <c r="A15" s="39">
        <f>DATE($Q$6,$Q$7,5)</f>
        <v>46086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13">
        <f t="shared" si="0"/>
        <v>0</v>
      </c>
      <c r="P15" s="28"/>
      <c r="Q15" s="28"/>
      <c r="U15" s="63"/>
      <c r="V15" s="63"/>
      <c r="W15" s="63"/>
      <c r="X15" s="63"/>
      <c r="Y15" s="63"/>
      <c r="Z15" s="63"/>
    </row>
    <row r="16" spans="1:35" ht="15" customHeight="1" x14ac:dyDescent="0.25">
      <c r="A16" s="39">
        <f>DATE($Q$6,$Q$7,6)</f>
        <v>46087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13">
        <f t="shared" si="0"/>
        <v>0</v>
      </c>
      <c r="P16" s="28"/>
      <c r="Q16" s="28"/>
      <c r="U16" s="63"/>
      <c r="V16" s="63"/>
      <c r="W16" s="63"/>
      <c r="X16" s="63"/>
      <c r="Y16" s="63"/>
      <c r="Z16" s="63"/>
    </row>
    <row r="17" spans="1:26" ht="15" customHeight="1" x14ac:dyDescent="0.25">
      <c r="A17" s="39">
        <f>DATE($Q$6,$Q$7,7)</f>
        <v>46088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13">
        <f t="shared" si="0"/>
        <v>0</v>
      </c>
      <c r="P17" s="28"/>
      <c r="Q17" s="28"/>
      <c r="U17" s="63"/>
      <c r="V17" s="63"/>
      <c r="W17" s="63"/>
      <c r="X17" s="63"/>
      <c r="Y17" s="63"/>
      <c r="Z17" s="63"/>
    </row>
    <row r="18" spans="1:26" ht="15" customHeight="1" x14ac:dyDescent="0.25">
      <c r="A18" s="39">
        <f>DATE($Q$6,$Q$7,8)</f>
        <v>46089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13">
        <f t="shared" si="0"/>
        <v>0</v>
      </c>
      <c r="P18" s="28"/>
      <c r="Q18" s="28"/>
      <c r="U18" s="63"/>
      <c r="V18" s="63"/>
      <c r="W18" s="63"/>
      <c r="X18" s="63"/>
      <c r="Y18" s="63"/>
      <c r="Z18" s="63"/>
    </row>
    <row r="19" spans="1:26" ht="18.75" customHeight="1" x14ac:dyDescent="0.25">
      <c r="A19" s="39">
        <f>DATE($Q$6,$Q$7,9)</f>
        <v>46090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13">
        <f t="shared" si="0"/>
        <v>0</v>
      </c>
      <c r="P19" s="28"/>
      <c r="Q19" s="28"/>
      <c r="U19" s="63"/>
      <c r="V19" s="63"/>
      <c r="W19" s="63"/>
      <c r="X19" s="63"/>
      <c r="Y19" s="63"/>
      <c r="Z19" s="63"/>
    </row>
    <row r="20" spans="1:26" ht="15" customHeight="1" x14ac:dyDescent="0.25">
      <c r="A20" s="39">
        <f>DATE($Q$6,$Q$7,10)</f>
        <v>46091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13">
        <f t="shared" si="0"/>
        <v>0</v>
      </c>
      <c r="P20" s="28"/>
      <c r="Q20" s="28"/>
      <c r="U20" s="63"/>
      <c r="V20" s="63"/>
      <c r="W20" s="63"/>
      <c r="X20" s="63"/>
      <c r="Y20" s="63"/>
      <c r="Z20" s="63"/>
    </row>
    <row r="21" spans="1:26" ht="15" customHeight="1" x14ac:dyDescent="0.25">
      <c r="A21" s="39">
        <f>DATE($Q$6,$Q$7,11)</f>
        <v>46092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13">
        <f t="shared" si="0"/>
        <v>0</v>
      </c>
      <c r="P21" s="28"/>
      <c r="Q21" s="28"/>
      <c r="U21" s="63"/>
      <c r="V21" s="63"/>
      <c r="W21" s="63"/>
      <c r="X21" s="63"/>
      <c r="Y21" s="63"/>
      <c r="Z21" s="63"/>
    </row>
    <row r="22" spans="1:26" x14ac:dyDescent="0.25">
      <c r="A22" s="39">
        <f>DATE($Q$6,$Q$7,12)</f>
        <v>46093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13">
        <f t="shared" si="0"/>
        <v>0</v>
      </c>
      <c r="P22" s="28"/>
      <c r="Q22" s="28"/>
      <c r="U22" s="63"/>
      <c r="V22" s="63"/>
      <c r="W22" s="63"/>
      <c r="X22" s="63"/>
      <c r="Y22" s="63"/>
      <c r="Z22" s="63"/>
    </row>
    <row r="23" spans="1:26" x14ac:dyDescent="0.25">
      <c r="A23" s="39">
        <f>DATE($Q$6,$Q$7,13)</f>
        <v>46094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13">
        <f t="shared" si="0"/>
        <v>0</v>
      </c>
      <c r="P23" s="28"/>
      <c r="Q23" s="28"/>
      <c r="U23" s="63"/>
      <c r="V23" s="63"/>
      <c r="W23" s="63"/>
      <c r="X23" s="63"/>
      <c r="Y23" s="63"/>
      <c r="Z23" s="63"/>
    </row>
    <row r="24" spans="1:26" x14ac:dyDescent="0.25">
      <c r="A24" s="39">
        <f>DATE($Q$6,$Q$7,14)</f>
        <v>46095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13">
        <f t="shared" si="0"/>
        <v>0</v>
      </c>
      <c r="P24" s="28"/>
      <c r="Q24" s="28"/>
    </row>
    <row r="25" spans="1:26" x14ac:dyDescent="0.25">
      <c r="A25" s="39">
        <f>DATE($Q$6,$Q$7,15)</f>
        <v>46096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13">
        <f t="shared" si="0"/>
        <v>0</v>
      </c>
      <c r="P25" s="28"/>
      <c r="Q25" s="28"/>
    </row>
    <row r="26" spans="1:26" x14ac:dyDescent="0.25">
      <c r="A26" s="39">
        <f>DATE($Q$6,$Q$7,16)</f>
        <v>46097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13">
        <f t="shared" si="0"/>
        <v>0</v>
      </c>
      <c r="P26" s="28"/>
      <c r="Q26" s="28"/>
    </row>
    <row r="27" spans="1:26" x14ac:dyDescent="0.25">
      <c r="A27" s="39">
        <f>DATE($Q$6,$Q$7,17)</f>
        <v>46098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13">
        <f t="shared" si="0"/>
        <v>0</v>
      </c>
      <c r="P27" s="28"/>
      <c r="Q27" s="28"/>
    </row>
    <row r="28" spans="1:26" x14ac:dyDescent="0.25">
      <c r="A28" s="39">
        <f>DATE($Q$6,$Q$7,18)</f>
        <v>46099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13">
        <f t="shared" si="0"/>
        <v>0</v>
      </c>
      <c r="P28" s="28"/>
      <c r="Q28" s="28"/>
    </row>
    <row r="29" spans="1:26" x14ac:dyDescent="0.25">
      <c r="A29" s="39">
        <f>DATE($Q$6,$Q$7,19)</f>
        <v>46100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13">
        <f t="shared" si="0"/>
        <v>0</v>
      </c>
      <c r="P29" s="28"/>
      <c r="Q29" s="28"/>
    </row>
    <row r="30" spans="1:26" x14ac:dyDescent="0.25">
      <c r="A30" s="39">
        <f>DATE($Q$6,$Q$7,20)</f>
        <v>46101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13">
        <f t="shared" si="0"/>
        <v>0</v>
      </c>
      <c r="P30" s="28"/>
      <c r="Q30" s="28"/>
    </row>
    <row r="31" spans="1:26" x14ac:dyDescent="0.25">
      <c r="A31" s="39">
        <f>DATE($Q$6,$Q$7,21)</f>
        <v>46102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13">
        <f t="shared" si="0"/>
        <v>0</v>
      </c>
      <c r="P31" s="28"/>
      <c r="Q31" s="28"/>
    </row>
    <row r="32" spans="1:26" x14ac:dyDescent="0.25">
      <c r="A32" s="39">
        <f>DATE($Q$6,$Q$7,22)</f>
        <v>46103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13">
        <f t="shared" si="0"/>
        <v>0</v>
      </c>
      <c r="P32" s="28"/>
      <c r="Q32" s="28"/>
    </row>
    <row r="33" spans="1:36" x14ac:dyDescent="0.25">
      <c r="A33" s="39">
        <f>DATE($Q$6,$Q$7,23)</f>
        <v>46104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13">
        <f t="shared" si="0"/>
        <v>0</v>
      </c>
      <c r="P33" s="28"/>
      <c r="Q33" s="28"/>
    </row>
    <row r="34" spans="1:36" x14ac:dyDescent="0.25">
      <c r="A34" s="39">
        <f>DATE($Q$6,$Q$7,24)</f>
        <v>46105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13">
        <f t="shared" si="0"/>
        <v>0</v>
      </c>
      <c r="P34" s="28"/>
      <c r="Q34" s="28"/>
    </row>
    <row r="35" spans="1:36" x14ac:dyDescent="0.25">
      <c r="A35" s="39">
        <f>DATE($Q$6,$Q$7,25)</f>
        <v>46106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13">
        <f t="shared" si="0"/>
        <v>0</v>
      </c>
      <c r="P35" s="28"/>
      <c r="Q35" s="28"/>
    </row>
    <row r="36" spans="1:36" x14ac:dyDescent="0.25">
      <c r="A36" s="39">
        <f>DATE($Q$6,$Q$7,26)</f>
        <v>46107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13">
        <f t="shared" si="0"/>
        <v>0</v>
      </c>
      <c r="P36" s="28"/>
      <c r="Q36" s="28"/>
    </row>
    <row r="37" spans="1:36" x14ac:dyDescent="0.25">
      <c r="A37" s="39">
        <f>DATE($Q$6,$Q$7,27)</f>
        <v>46108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13">
        <f t="shared" si="0"/>
        <v>0</v>
      </c>
      <c r="P37" s="28"/>
      <c r="Q37" s="28"/>
    </row>
    <row r="38" spans="1:36" x14ac:dyDescent="0.25">
      <c r="A38" s="39">
        <f>DATE($Q$6,$Q$7,28)</f>
        <v>46109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13">
        <f t="shared" si="0"/>
        <v>0</v>
      </c>
      <c r="P38" s="28"/>
      <c r="Q38" s="28"/>
    </row>
    <row r="39" spans="1:36" x14ac:dyDescent="0.25">
      <c r="A39" s="39">
        <f>DATE($Q$6,$Q$7,29)</f>
        <v>46110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13">
        <f t="shared" si="0"/>
        <v>0</v>
      </c>
      <c r="P39" s="28"/>
      <c r="Q39" s="28"/>
    </row>
    <row r="40" spans="1:36" x14ac:dyDescent="0.25">
      <c r="A40" s="39">
        <f>DATE($Q$6,$Q$7,30)</f>
        <v>46111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13">
        <f t="shared" si="0"/>
        <v>0</v>
      </c>
      <c r="P40" s="28"/>
      <c r="Q40" s="28"/>
    </row>
    <row r="41" spans="1:36" x14ac:dyDescent="0.25">
      <c r="A41" s="39">
        <f>DATE($Q$6,$Q$7,31)</f>
        <v>46112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13">
        <f t="shared" si="0"/>
        <v>0</v>
      </c>
      <c r="P41" s="28"/>
      <c r="Q41" s="28"/>
    </row>
    <row r="42" spans="1:36" x14ac:dyDescent="0.25">
      <c r="A42" s="40" t="s">
        <v>31</v>
      </c>
      <c r="B42" s="13">
        <f t="shared" ref="B42:N42" si="1">SUM(B11:B41)</f>
        <v>0</v>
      </c>
      <c r="C42" s="13">
        <f t="shared" si="1"/>
        <v>0</v>
      </c>
      <c r="D42" s="13">
        <f t="shared" si="1"/>
        <v>0</v>
      </c>
      <c r="E42" s="13">
        <f t="shared" si="1"/>
        <v>0</v>
      </c>
      <c r="F42" s="13">
        <f t="shared" si="1"/>
        <v>0</v>
      </c>
      <c r="G42" s="13">
        <f t="shared" si="1"/>
        <v>0</v>
      </c>
      <c r="H42" s="13">
        <f t="shared" si="1"/>
        <v>0</v>
      </c>
      <c r="I42" s="13">
        <f t="shared" si="1"/>
        <v>0</v>
      </c>
      <c r="J42" s="13">
        <f t="shared" si="1"/>
        <v>0</v>
      </c>
      <c r="K42" s="13">
        <f t="shared" si="1"/>
        <v>0</v>
      </c>
      <c r="L42" s="13">
        <f t="shared" si="1"/>
        <v>0</v>
      </c>
      <c r="M42" s="13">
        <f t="shared" si="1"/>
        <v>0</v>
      </c>
      <c r="N42" s="13">
        <f t="shared" si="1"/>
        <v>0</v>
      </c>
      <c r="P42" s="28">
        <f>SUM(P11:P41)</f>
        <v>0</v>
      </c>
      <c r="Q42" s="48"/>
    </row>
    <row r="45" spans="1:36" x14ac:dyDescent="0.25">
      <c r="B45" s="38" t="s">
        <v>16</v>
      </c>
      <c r="C45" s="19"/>
      <c r="D45" s="19"/>
      <c r="F45" s="21" t="s">
        <v>19</v>
      </c>
    </row>
    <row r="46" spans="1:36" ht="15.75" x14ac:dyDescent="0.25">
      <c r="B46" s="32" t="s">
        <v>15</v>
      </c>
      <c r="C46" s="60">
        <f>C6</f>
        <v>0</v>
      </c>
      <c r="D46" s="60"/>
      <c r="E46" s="60"/>
      <c r="F46" s="25" t="s">
        <v>20</v>
      </c>
      <c r="G46" s="62">
        <f>JANVIER!G46</f>
        <v>0</v>
      </c>
      <c r="H46" s="62"/>
      <c r="I46" s="6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</row>
    <row r="47" spans="1:36" ht="15.75" x14ac:dyDescent="0.25">
      <c r="B47" s="31" t="s">
        <v>22</v>
      </c>
      <c r="C47" s="61">
        <f>C7</f>
        <v>0</v>
      </c>
      <c r="D47" s="61"/>
      <c r="E47" s="61"/>
      <c r="F47" s="23" t="s">
        <v>21</v>
      </c>
      <c r="G47" s="72">
        <f>JANVIER!G47</f>
        <v>0</v>
      </c>
      <c r="H47" s="72"/>
      <c r="I47" s="72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</row>
    <row r="48" spans="1:36" x14ac:dyDescent="0.25">
      <c r="B48" s="27" t="s">
        <v>18</v>
      </c>
      <c r="C48" s="27"/>
      <c r="D48" s="27"/>
      <c r="F48" t="s">
        <v>18</v>
      </c>
    </row>
  </sheetData>
  <customSheetViews>
    <customSheetView guid="{B2D5D457-9994-4817-963E-7EA8DAAEE2A4}" topLeftCell="A5">
      <selection activeCell="G26" sqref="G26"/>
      <pageMargins left="0.7" right="0.7" top="0.75" bottom="0.75" header="0.3" footer="0.3"/>
    </customSheetView>
  </customSheetViews>
  <mergeCells count="11">
    <mergeCell ref="A3:I3"/>
    <mergeCell ref="J3:R3"/>
    <mergeCell ref="A4:I4"/>
    <mergeCell ref="J4:R4"/>
    <mergeCell ref="C6:E6"/>
    <mergeCell ref="U10:Z23"/>
    <mergeCell ref="C7:E7"/>
    <mergeCell ref="C46:E46"/>
    <mergeCell ref="G46:I46"/>
    <mergeCell ref="C47:E47"/>
    <mergeCell ref="G47:I47"/>
  </mergeCells>
  <phoneticPr fontId="0" type="noConversion"/>
  <conditionalFormatting sqref="A11:A38">
    <cfRule type="expression" dxfId="28" priority="2">
      <formula>OR(WEEKDAY(A11)=1,WEEKDAY(A11)=7)</formula>
    </cfRule>
  </conditionalFormatting>
  <conditionalFormatting sqref="A39:A41">
    <cfRule type="expression" dxfId="27" priority="1">
      <formula>OR(WEEKDAY(A39)=1,WEEKDAY(A39)=7)</formula>
    </cfRule>
  </conditionalFormatting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8"/>
  <sheetViews>
    <sheetView zoomScale="70" zoomScaleNormal="70" zoomScaleSheetLayoutView="90" workbookViewId="0">
      <selection activeCell="A28" sqref="A28"/>
    </sheetView>
  </sheetViews>
  <sheetFormatPr baseColWidth="10" defaultRowHeight="15" x14ac:dyDescent="0.25"/>
  <cols>
    <col min="1" max="1" width="26.85546875" style="35" customWidth="1"/>
    <col min="2" max="13" width="18.7109375" customWidth="1"/>
    <col min="14" max="14" width="25.140625" customWidth="1"/>
    <col min="16" max="17" width="19.140625" customWidth="1"/>
    <col min="35" max="35" width="14.7109375" customWidth="1"/>
  </cols>
  <sheetData>
    <row r="1" spans="1:35" ht="54.75" customHeight="1" x14ac:dyDescent="0.25"/>
    <row r="2" spans="1:35" ht="15" customHeight="1" x14ac:dyDescent="0.25"/>
    <row r="3" spans="1:35" ht="18" customHeight="1" x14ac:dyDescent="0.25">
      <c r="A3" s="64" t="s">
        <v>25</v>
      </c>
      <c r="B3" s="64"/>
      <c r="C3" s="64"/>
      <c r="D3" s="64"/>
      <c r="E3" s="64"/>
      <c r="F3" s="64"/>
      <c r="G3" s="64"/>
      <c r="H3" s="64"/>
      <c r="I3" s="64"/>
      <c r="J3" s="64" t="s">
        <v>25</v>
      </c>
      <c r="K3" s="64"/>
      <c r="L3" s="64"/>
      <c r="M3" s="64"/>
      <c r="N3" s="64"/>
      <c r="O3" s="64"/>
      <c r="P3" s="64"/>
      <c r="Q3" s="64"/>
      <c r="R3" s="6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13.15" customHeight="1" x14ac:dyDescent="0.25">
      <c r="A4" s="65">
        <f>DATE($Q$6,$Q$7,1)</f>
        <v>46113</v>
      </c>
      <c r="B4" s="65"/>
      <c r="C4" s="65"/>
      <c r="D4" s="65"/>
      <c r="E4" s="65"/>
      <c r="F4" s="65"/>
      <c r="G4" s="65"/>
      <c r="H4" s="65"/>
      <c r="I4" s="65"/>
      <c r="J4" s="65">
        <f>DATE($Q$6,$Q$7,1)</f>
        <v>46113</v>
      </c>
      <c r="K4" s="65"/>
      <c r="L4" s="65"/>
      <c r="M4" s="65"/>
      <c r="N4" s="65"/>
      <c r="O4" s="65"/>
      <c r="P4" s="65"/>
      <c r="Q4" s="65"/>
      <c r="R4" s="65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</row>
    <row r="5" spans="1:35" ht="13.15" customHeight="1" x14ac:dyDescent="0.25">
      <c r="A5" s="49"/>
      <c r="B5" s="49"/>
      <c r="C5" s="49"/>
      <c r="D5" s="49"/>
      <c r="E5" s="49"/>
      <c r="F5" s="49"/>
      <c r="G5" s="49"/>
      <c r="H5" s="49"/>
      <c r="I5" s="49"/>
      <c r="J5" s="54"/>
      <c r="K5" s="54"/>
      <c r="L5" s="54"/>
      <c r="M5" s="54"/>
      <c r="N5" s="54"/>
      <c r="O5" s="54"/>
      <c r="P5" s="54"/>
      <c r="Q5" s="5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</row>
    <row r="6" spans="1:35" ht="16.7" customHeight="1" x14ac:dyDescent="0.25">
      <c r="B6" s="37" t="s">
        <v>17</v>
      </c>
      <c r="C6" s="66">
        <f>JANVIER!C6</f>
        <v>0</v>
      </c>
      <c r="D6" s="67"/>
      <c r="E6" s="68"/>
      <c r="F6" s="33"/>
      <c r="G6" s="33"/>
      <c r="H6" s="34"/>
      <c r="I6" s="34"/>
      <c r="J6" s="34"/>
      <c r="K6" s="34"/>
      <c r="L6" s="34"/>
      <c r="M6" s="34"/>
      <c r="N6" s="34"/>
      <c r="O6" s="34"/>
      <c r="P6" t="s">
        <v>32</v>
      </c>
      <c r="Q6" s="51">
        <f>JANVIER!Q6</f>
        <v>2026</v>
      </c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</row>
    <row r="7" spans="1:35" ht="18" customHeight="1" x14ac:dyDescent="0.25">
      <c r="B7" s="37" t="s">
        <v>1</v>
      </c>
      <c r="C7" s="69">
        <f>JANVIER!C7</f>
        <v>0</v>
      </c>
      <c r="D7" s="70"/>
      <c r="E7" s="71"/>
      <c r="F7" s="33"/>
      <c r="G7" s="33"/>
      <c r="H7" s="34"/>
      <c r="I7" s="34"/>
      <c r="J7" s="34"/>
      <c r="K7" s="34"/>
      <c r="L7" s="34"/>
      <c r="M7" s="34"/>
      <c r="N7" s="34"/>
      <c r="O7" s="34"/>
      <c r="P7" t="s">
        <v>33</v>
      </c>
      <c r="Q7" s="12">
        <v>4</v>
      </c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</row>
    <row r="9" spans="1:35" x14ac:dyDescent="0.25"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</row>
    <row r="10" spans="1:35" ht="90" customHeight="1" x14ac:dyDescent="0.25">
      <c r="A10" s="44" t="s">
        <v>26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3"/>
      <c r="N10" s="45" t="s">
        <v>29</v>
      </c>
      <c r="P10" s="45" t="s">
        <v>30</v>
      </c>
      <c r="Q10" s="46" t="s">
        <v>24</v>
      </c>
      <c r="U10" s="63" t="s">
        <v>28</v>
      </c>
      <c r="V10" s="63"/>
      <c r="W10" s="63"/>
      <c r="X10" s="63"/>
      <c r="Y10" s="63"/>
      <c r="Z10" s="63"/>
    </row>
    <row r="11" spans="1:35" ht="15" customHeight="1" x14ac:dyDescent="0.25">
      <c r="A11" s="39">
        <f>DATE($Q$6,$Q$7,1)</f>
        <v>46113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13">
        <f>SUM(B11:M11)</f>
        <v>0</v>
      </c>
      <c r="P11" s="13"/>
      <c r="Q11" s="13"/>
      <c r="U11" s="63"/>
      <c r="V11" s="63"/>
      <c r="W11" s="63"/>
      <c r="X11" s="63"/>
      <c r="Y11" s="63"/>
      <c r="Z11" s="63"/>
    </row>
    <row r="12" spans="1:35" ht="15" customHeight="1" x14ac:dyDescent="0.25">
      <c r="A12" s="39">
        <f>DATE($Q$6,$Q$7,2)</f>
        <v>46114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13">
        <f t="shared" ref="N12:N41" si="0">SUM(B12:M12)</f>
        <v>0</v>
      </c>
      <c r="P12" s="13"/>
      <c r="Q12" s="13"/>
      <c r="U12" s="63"/>
      <c r="V12" s="63"/>
      <c r="W12" s="63"/>
      <c r="X12" s="63"/>
      <c r="Y12" s="63"/>
      <c r="Z12" s="63"/>
    </row>
    <row r="13" spans="1:35" ht="15" customHeight="1" x14ac:dyDescent="0.25">
      <c r="A13" s="39">
        <f>DATE($Q$6,$Q$7,3)</f>
        <v>46115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13">
        <f t="shared" si="0"/>
        <v>0</v>
      </c>
      <c r="P13" s="13"/>
      <c r="Q13" s="13"/>
      <c r="U13" s="63"/>
      <c r="V13" s="63"/>
      <c r="W13" s="63"/>
      <c r="X13" s="63"/>
      <c r="Y13" s="63"/>
      <c r="Z13" s="63"/>
    </row>
    <row r="14" spans="1:35" ht="15" customHeight="1" x14ac:dyDescent="0.25">
      <c r="A14" s="39">
        <f>DATE($Q$6,$Q$7,4)</f>
        <v>46116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13">
        <f t="shared" si="0"/>
        <v>0</v>
      </c>
      <c r="P14" s="28"/>
      <c r="Q14" s="28"/>
      <c r="U14" s="63"/>
      <c r="V14" s="63"/>
      <c r="W14" s="63"/>
      <c r="X14" s="63"/>
      <c r="Y14" s="63"/>
      <c r="Z14" s="63"/>
    </row>
    <row r="15" spans="1:35" ht="15" customHeight="1" x14ac:dyDescent="0.25">
      <c r="A15" s="59">
        <f>DATE($Q$6,$Q$7,5)</f>
        <v>46117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13">
        <f t="shared" si="0"/>
        <v>0</v>
      </c>
      <c r="P15" s="28"/>
      <c r="Q15" s="28"/>
      <c r="U15" s="63"/>
      <c r="V15" s="63"/>
      <c r="W15" s="63"/>
      <c r="X15" s="63"/>
      <c r="Y15" s="63"/>
      <c r="Z15" s="63"/>
    </row>
    <row r="16" spans="1:35" ht="15" customHeight="1" x14ac:dyDescent="0.25">
      <c r="A16" s="39">
        <f>DATE($Q$6,$Q$7,6)</f>
        <v>46118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13">
        <f t="shared" si="0"/>
        <v>0</v>
      </c>
      <c r="P16" s="28"/>
      <c r="Q16" s="28"/>
      <c r="U16" s="63"/>
      <c r="V16" s="63"/>
      <c r="W16" s="63"/>
      <c r="X16" s="63"/>
      <c r="Y16" s="63"/>
      <c r="Z16" s="63"/>
    </row>
    <row r="17" spans="1:26" ht="15" customHeight="1" x14ac:dyDescent="0.25">
      <c r="A17" s="39">
        <f>DATE($Q$6,$Q$7,7)</f>
        <v>46119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13">
        <f t="shared" si="0"/>
        <v>0</v>
      </c>
      <c r="P17" s="28"/>
      <c r="Q17" s="28"/>
      <c r="U17" s="63"/>
      <c r="V17" s="63"/>
      <c r="W17" s="63"/>
      <c r="X17" s="63"/>
      <c r="Y17" s="63"/>
      <c r="Z17" s="63"/>
    </row>
    <row r="18" spans="1:26" ht="15" customHeight="1" x14ac:dyDescent="0.25">
      <c r="A18" s="39">
        <f>DATE($Q$6,$Q$7,8)</f>
        <v>46120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13">
        <f t="shared" si="0"/>
        <v>0</v>
      </c>
      <c r="P18" s="28"/>
      <c r="Q18" s="28"/>
      <c r="U18" s="63"/>
      <c r="V18" s="63"/>
      <c r="W18" s="63"/>
      <c r="X18" s="63"/>
      <c r="Y18" s="63"/>
      <c r="Z18" s="63"/>
    </row>
    <row r="19" spans="1:26" ht="18.75" customHeight="1" x14ac:dyDescent="0.25">
      <c r="A19" s="39">
        <f>DATE($Q$6,$Q$7,9)</f>
        <v>46121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13">
        <f t="shared" si="0"/>
        <v>0</v>
      </c>
      <c r="P19" s="28"/>
      <c r="Q19" s="28"/>
      <c r="U19" s="63"/>
      <c r="V19" s="63"/>
      <c r="W19" s="63"/>
      <c r="X19" s="63"/>
      <c r="Y19" s="63"/>
      <c r="Z19" s="63"/>
    </row>
    <row r="20" spans="1:26" ht="15" customHeight="1" x14ac:dyDescent="0.25">
      <c r="A20" s="39">
        <f>DATE($Q$6,$Q$7,10)</f>
        <v>46122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13">
        <f t="shared" si="0"/>
        <v>0</v>
      </c>
      <c r="P20" s="28"/>
      <c r="Q20" s="28"/>
      <c r="U20" s="63"/>
      <c r="V20" s="63"/>
      <c r="W20" s="63"/>
      <c r="X20" s="63"/>
      <c r="Y20" s="63"/>
      <c r="Z20" s="63"/>
    </row>
    <row r="21" spans="1:26" ht="15" customHeight="1" x14ac:dyDescent="0.25">
      <c r="A21" s="39">
        <f>DATE($Q$6,$Q$7,11)</f>
        <v>46123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13">
        <f t="shared" si="0"/>
        <v>0</v>
      </c>
      <c r="P21" s="28"/>
      <c r="Q21" s="28"/>
      <c r="U21" s="63"/>
      <c r="V21" s="63"/>
      <c r="W21" s="63"/>
      <c r="X21" s="63"/>
      <c r="Y21" s="63"/>
      <c r="Z21" s="63"/>
    </row>
    <row r="22" spans="1:26" x14ac:dyDescent="0.25">
      <c r="A22" s="39">
        <f>DATE($Q$6,$Q$7,12)</f>
        <v>46124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13">
        <f t="shared" si="0"/>
        <v>0</v>
      </c>
      <c r="P22" s="28"/>
      <c r="Q22" s="28"/>
      <c r="U22" s="63"/>
      <c r="V22" s="63"/>
      <c r="W22" s="63"/>
      <c r="X22" s="63"/>
      <c r="Y22" s="63"/>
      <c r="Z22" s="63"/>
    </row>
    <row r="23" spans="1:26" x14ac:dyDescent="0.25">
      <c r="A23" s="39">
        <f>DATE($Q$6,$Q$7,13)</f>
        <v>46125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13">
        <f t="shared" si="0"/>
        <v>0</v>
      </c>
      <c r="P23" s="28"/>
      <c r="Q23" s="28"/>
      <c r="U23" s="63"/>
      <c r="V23" s="63"/>
      <c r="W23" s="63"/>
      <c r="X23" s="63"/>
      <c r="Y23" s="63"/>
      <c r="Z23" s="63"/>
    </row>
    <row r="24" spans="1:26" x14ac:dyDescent="0.25">
      <c r="A24" s="39">
        <f>DATE($Q$6,$Q$7,14)</f>
        <v>46126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13">
        <f t="shared" si="0"/>
        <v>0</v>
      </c>
      <c r="P24" s="28"/>
      <c r="Q24" s="28"/>
    </row>
    <row r="25" spans="1:26" x14ac:dyDescent="0.25">
      <c r="A25" s="39">
        <f>DATE($Q$6,$Q$7,15)</f>
        <v>46127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13">
        <f t="shared" si="0"/>
        <v>0</v>
      </c>
      <c r="P25" s="28"/>
      <c r="Q25" s="28"/>
    </row>
    <row r="26" spans="1:26" x14ac:dyDescent="0.25">
      <c r="A26" s="39">
        <f>DATE($Q$6,$Q$7,16)</f>
        <v>46128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13">
        <f t="shared" si="0"/>
        <v>0</v>
      </c>
      <c r="P26" s="28"/>
      <c r="Q26" s="28"/>
    </row>
    <row r="27" spans="1:26" x14ac:dyDescent="0.25">
      <c r="A27" s="39">
        <f>DATE($Q$6,$Q$7,17)</f>
        <v>46129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13">
        <f t="shared" si="0"/>
        <v>0</v>
      </c>
      <c r="P27" s="28"/>
      <c r="Q27" s="28"/>
    </row>
    <row r="28" spans="1:26" x14ac:dyDescent="0.25">
      <c r="A28" s="58">
        <f>DATE($Q$6,$Q$7,18)</f>
        <v>46130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13">
        <f t="shared" si="0"/>
        <v>0</v>
      </c>
      <c r="P28" s="28"/>
      <c r="Q28" s="28"/>
    </row>
    <row r="29" spans="1:26" x14ac:dyDescent="0.25">
      <c r="A29" s="39">
        <f>DATE($Q$6,$Q$7,19)</f>
        <v>46131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13">
        <f t="shared" si="0"/>
        <v>0</v>
      </c>
      <c r="P29" s="28"/>
      <c r="Q29" s="28"/>
    </row>
    <row r="30" spans="1:26" x14ac:dyDescent="0.25">
      <c r="A30" s="39">
        <f>DATE($Q$6,$Q$7,20)</f>
        <v>46132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13">
        <f t="shared" si="0"/>
        <v>0</v>
      </c>
      <c r="P30" s="28"/>
      <c r="Q30" s="28"/>
    </row>
    <row r="31" spans="1:26" x14ac:dyDescent="0.25">
      <c r="A31" s="39">
        <f>DATE($Q$6,$Q$7,21)</f>
        <v>46133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13">
        <f t="shared" si="0"/>
        <v>0</v>
      </c>
      <c r="P31" s="28"/>
      <c r="Q31" s="28"/>
    </row>
    <row r="32" spans="1:26" x14ac:dyDescent="0.25">
      <c r="A32" s="39">
        <f>DATE($Q$6,$Q$7,22)</f>
        <v>46134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13">
        <f t="shared" si="0"/>
        <v>0</v>
      </c>
      <c r="P32" s="28"/>
      <c r="Q32" s="28"/>
    </row>
    <row r="33" spans="1:36" x14ac:dyDescent="0.25">
      <c r="A33" s="39">
        <f>DATE($Q$6,$Q$7,23)</f>
        <v>46135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13">
        <f t="shared" si="0"/>
        <v>0</v>
      </c>
      <c r="P33" s="28"/>
      <c r="Q33" s="28"/>
    </row>
    <row r="34" spans="1:36" x14ac:dyDescent="0.25">
      <c r="A34" s="39">
        <f>DATE($Q$6,$Q$7,24)</f>
        <v>46136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13">
        <f t="shared" si="0"/>
        <v>0</v>
      </c>
      <c r="P34" s="28"/>
      <c r="Q34" s="28"/>
    </row>
    <row r="35" spans="1:36" x14ac:dyDescent="0.25">
      <c r="A35" s="39">
        <f>DATE($Q$6,$Q$7,25)</f>
        <v>46137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13">
        <f t="shared" si="0"/>
        <v>0</v>
      </c>
      <c r="P35" s="28"/>
      <c r="Q35" s="28"/>
    </row>
    <row r="36" spans="1:36" x14ac:dyDescent="0.25">
      <c r="A36" s="39">
        <f>DATE($Q$6,$Q$7,26)</f>
        <v>46138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13">
        <f t="shared" si="0"/>
        <v>0</v>
      </c>
      <c r="P36" s="28"/>
      <c r="Q36" s="28"/>
    </row>
    <row r="37" spans="1:36" x14ac:dyDescent="0.25">
      <c r="A37" s="39">
        <f>DATE($Q$6,$Q$7,27)</f>
        <v>46139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13">
        <f t="shared" si="0"/>
        <v>0</v>
      </c>
      <c r="P37" s="28"/>
      <c r="Q37" s="28"/>
    </row>
    <row r="38" spans="1:36" x14ac:dyDescent="0.25">
      <c r="A38" s="39">
        <f>DATE($Q$6,$Q$7,28)</f>
        <v>46140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13">
        <f t="shared" si="0"/>
        <v>0</v>
      </c>
      <c r="P38" s="28"/>
      <c r="Q38" s="28"/>
    </row>
    <row r="39" spans="1:36" x14ac:dyDescent="0.25">
      <c r="A39" s="39">
        <f>DATE($Q$6,$Q$7,29)</f>
        <v>46141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13">
        <f t="shared" si="0"/>
        <v>0</v>
      </c>
      <c r="P39" s="28"/>
      <c r="Q39" s="28"/>
    </row>
    <row r="40" spans="1:36" x14ac:dyDescent="0.25">
      <c r="A40" s="39">
        <f>DATE($Q$6,$Q$7,30)</f>
        <v>46142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13">
        <f t="shared" si="0"/>
        <v>0</v>
      </c>
      <c r="P40" s="28"/>
      <c r="Q40" s="28"/>
    </row>
    <row r="41" spans="1:36" x14ac:dyDescent="0.25">
      <c r="A41" s="39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13">
        <f t="shared" si="0"/>
        <v>0</v>
      </c>
      <c r="P41" s="28"/>
      <c r="Q41" s="28"/>
    </row>
    <row r="42" spans="1:36" x14ac:dyDescent="0.25">
      <c r="A42" s="40" t="s">
        <v>31</v>
      </c>
      <c r="B42" s="13">
        <f t="shared" ref="B42:N42" si="1">SUM(B11:B41)</f>
        <v>0</v>
      </c>
      <c r="C42" s="13">
        <f t="shared" si="1"/>
        <v>0</v>
      </c>
      <c r="D42" s="13">
        <f t="shared" si="1"/>
        <v>0</v>
      </c>
      <c r="E42" s="13">
        <f t="shared" si="1"/>
        <v>0</v>
      </c>
      <c r="F42" s="13">
        <f t="shared" si="1"/>
        <v>0</v>
      </c>
      <c r="G42" s="13">
        <f t="shared" si="1"/>
        <v>0</v>
      </c>
      <c r="H42" s="13">
        <f t="shared" si="1"/>
        <v>0</v>
      </c>
      <c r="I42" s="13">
        <f t="shared" si="1"/>
        <v>0</v>
      </c>
      <c r="J42" s="13">
        <f t="shared" si="1"/>
        <v>0</v>
      </c>
      <c r="K42" s="13">
        <f t="shared" si="1"/>
        <v>0</v>
      </c>
      <c r="L42" s="13">
        <f t="shared" si="1"/>
        <v>0</v>
      </c>
      <c r="M42" s="13">
        <f t="shared" si="1"/>
        <v>0</v>
      </c>
      <c r="N42" s="13">
        <f t="shared" si="1"/>
        <v>0</v>
      </c>
      <c r="P42" s="28">
        <f>SUM(P11:P41)</f>
        <v>0</v>
      </c>
      <c r="Q42" s="48"/>
    </row>
    <row r="45" spans="1:36" x14ac:dyDescent="0.25">
      <c r="B45" s="38" t="s">
        <v>16</v>
      </c>
      <c r="C45" s="19"/>
      <c r="D45" s="19"/>
      <c r="F45" s="21" t="s">
        <v>19</v>
      </c>
    </row>
    <row r="46" spans="1:36" ht="15.75" x14ac:dyDescent="0.25">
      <c r="B46" s="32" t="s">
        <v>15</v>
      </c>
      <c r="C46" s="60">
        <f>C6</f>
        <v>0</v>
      </c>
      <c r="D46" s="60"/>
      <c r="E46" s="60"/>
      <c r="F46" s="25" t="s">
        <v>20</v>
      </c>
      <c r="G46" s="62">
        <f>JANVIER!G46</f>
        <v>0</v>
      </c>
      <c r="H46" s="62"/>
      <c r="I46" s="6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</row>
    <row r="47" spans="1:36" ht="15.75" x14ac:dyDescent="0.25">
      <c r="B47" s="31" t="s">
        <v>22</v>
      </c>
      <c r="C47" s="61">
        <f>C7</f>
        <v>0</v>
      </c>
      <c r="D47" s="61"/>
      <c r="E47" s="61"/>
      <c r="F47" s="23" t="s">
        <v>21</v>
      </c>
      <c r="G47" s="72">
        <f>JANVIER!G47</f>
        <v>0</v>
      </c>
      <c r="H47" s="72"/>
      <c r="I47" s="72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</row>
    <row r="48" spans="1:36" x14ac:dyDescent="0.25">
      <c r="B48" s="27" t="s">
        <v>18</v>
      </c>
      <c r="C48" s="27"/>
      <c r="D48" s="27"/>
      <c r="F48" t="s">
        <v>18</v>
      </c>
    </row>
  </sheetData>
  <customSheetViews>
    <customSheetView guid="{B2D5D457-9994-4817-963E-7EA8DAAEE2A4}" topLeftCell="A7">
      <selection activeCell="A13" sqref="A13:IV28"/>
      <pageMargins left="0.7" right="0.7" top="0.75" bottom="0.75" header="0.3" footer="0.3"/>
      <pageSetup paperSize="9" orientation="portrait" horizontalDpi="4294967295" verticalDpi="4294967295" r:id="rId1"/>
    </customSheetView>
  </customSheetViews>
  <mergeCells count="11">
    <mergeCell ref="A3:I3"/>
    <mergeCell ref="J3:R3"/>
    <mergeCell ref="A4:I4"/>
    <mergeCell ref="J4:R4"/>
    <mergeCell ref="C6:E6"/>
    <mergeCell ref="U10:Z23"/>
    <mergeCell ref="C7:E7"/>
    <mergeCell ref="C46:E46"/>
    <mergeCell ref="G46:I46"/>
    <mergeCell ref="C47:E47"/>
    <mergeCell ref="G47:I47"/>
  </mergeCells>
  <phoneticPr fontId="0" type="noConversion"/>
  <conditionalFormatting sqref="A11:A38">
    <cfRule type="expression" dxfId="26" priority="2">
      <formula>OR(WEEKDAY(A11)=1,WEEKDAY(A11)=7)</formula>
    </cfRule>
  </conditionalFormatting>
  <conditionalFormatting sqref="A39:A41">
    <cfRule type="expression" dxfId="25" priority="1">
      <formula>OR(WEEKDAY(A39)=1,WEEKDAY(A39)=7)</formula>
    </cfRule>
  </conditionalFormatting>
  <pageMargins left="0.23622047244094491" right="0.23622047244094491" top="0.19685039370078741" bottom="0.15748031496062992" header="0.11811023622047245" footer="0.11811023622047245"/>
  <pageSetup paperSize="9" scale="74" orientation="landscape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J48"/>
  <sheetViews>
    <sheetView zoomScale="70" zoomScaleNormal="70" zoomScaleSheetLayoutView="80" workbookViewId="0">
      <selection activeCell="C42" sqref="C42"/>
    </sheetView>
  </sheetViews>
  <sheetFormatPr baseColWidth="10" defaultRowHeight="15" x14ac:dyDescent="0.25"/>
  <cols>
    <col min="1" max="1" width="26.85546875" style="35" customWidth="1"/>
    <col min="2" max="13" width="18.7109375" customWidth="1"/>
    <col min="14" max="14" width="25.140625" customWidth="1"/>
    <col min="16" max="17" width="19.140625" customWidth="1"/>
    <col min="35" max="35" width="14.7109375" customWidth="1"/>
  </cols>
  <sheetData>
    <row r="1" spans="1:35" ht="54.75" customHeight="1" x14ac:dyDescent="0.25"/>
    <row r="2" spans="1:35" ht="15" customHeight="1" x14ac:dyDescent="0.25"/>
    <row r="3" spans="1:35" ht="18" customHeight="1" x14ac:dyDescent="0.25">
      <c r="A3" s="64" t="s">
        <v>25</v>
      </c>
      <c r="B3" s="64"/>
      <c r="C3" s="64"/>
      <c r="D3" s="64"/>
      <c r="E3" s="64"/>
      <c r="F3" s="64"/>
      <c r="G3" s="64"/>
      <c r="H3" s="64"/>
      <c r="I3" s="64"/>
      <c r="J3" s="64" t="s">
        <v>25</v>
      </c>
      <c r="K3" s="64"/>
      <c r="L3" s="64"/>
      <c r="M3" s="64"/>
      <c r="N3" s="64"/>
      <c r="O3" s="64"/>
      <c r="P3" s="64"/>
      <c r="Q3" s="64"/>
      <c r="R3" s="6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13.15" customHeight="1" x14ac:dyDescent="0.25">
      <c r="A4" s="65">
        <f>DATE($Q$6,$Q$7,1)</f>
        <v>46143</v>
      </c>
      <c r="B4" s="65"/>
      <c r="C4" s="65"/>
      <c r="D4" s="65"/>
      <c r="E4" s="65"/>
      <c r="F4" s="65"/>
      <c r="G4" s="65"/>
      <c r="H4" s="65"/>
      <c r="I4" s="65"/>
      <c r="J4" s="65">
        <f>DATE($Q$6,$Q$7,1)</f>
        <v>46143</v>
      </c>
      <c r="K4" s="65"/>
      <c r="L4" s="65"/>
      <c r="M4" s="65"/>
      <c r="N4" s="65"/>
      <c r="O4" s="65"/>
      <c r="P4" s="65"/>
      <c r="Q4" s="65"/>
      <c r="R4" s="65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</row>
    <row r="5" spans="1:35" ht="13.15" customHeight="1" x14ac:dyDescent="0.25">
      <c r="A5" s="49"/>
      <c r="B5" s="49"/>
      <c r="C5" s="49"/>
      <c r="D5" s="49"/>
      <c r="E5" s="49"/>
      <c r="F5" s="49"/>
      <c r="G5" s="49"/>
      <c r="H5" s="49"/>
      <c r="I5" s="49"/>
      <c r="J5" s="54"/>
      <c r="K5" s="54"/>
      <c r="L5" s="54"/>
      <c r="M5" s="54"/>
      <c r="N5" s="54"/>
      <c r="O5" s="54"/>
      <c r="P5" s="54"/>
      <c r="Q5" s="5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</row>
    <row r="6" spans="1:35" ht="16.7" customHeight="1" x14ac:dyDescent="0.25">
      <c r="B6" s="37" t="s">
        <v>17</v>
      </c>
      <c r="C6" s="66">
        <f>JANVIER!C6</f>
        <v>0</v>
      </c>
      <c r="D6" s="67"/>
      <c r="E6" s="68"/>
      <c r="F6" s="33"/>
      <c r="G6" s="33"/>
      <c r="H6" s="34"/>
      <c r="I6" s="34"/>
      <c r="J6" s="34"/>
      <c r="K6" s="34"/>
      <c r="L6" s="34"/>
      <c r="M6" s="34"/>
      <c r="N6" s="34"/>
      <c r="O6" s="34"/>
      <c r="P6" t="s">
        <v>32</v>
      </c>
      <c r="Q6" s="51">
        <f>JANVIER!Q6</f>
        <v>2026</v>
      </c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</row>
    <row r="7" spans="1:35" ht="18" customHeight="1" x14ac:dyDescent="0.25">
      <c r="B7" s="37" t="s">
        <v>1</v>
      </c>
      <c r="C7" s="69">
        <f>JANVIER!C7</f>
        <v>0</v>
      </c>
      <c r="D7" s="70"/>
      <c r="E7" s="71"/>
      <c r="F7" s="33"/>
      <c r="G7" s="33"/>
      <c r="H7" s="34"/>
      <c r="I7" s="34"/>
      <c r="J7" s="34"/>
      <c r="K7" s="34"/>
      <c r="L7" s="34"/>
      <c r="M7" s="34"/>
      <c r="N7" s="34"/>
      <c r="O7" s="34"/>
      <c r="P7" t="s">
        <v>33</v>
      </c>
      <c r="Q7" s="12">
        <v>5</v>
      </c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</row>
    <row r="9" spans="1:35" x14ac:dyDescent="0.25"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</row>
    <row r="10" spans="1:35" ht="90" customHeight="1" x14ac:dyDescent="0.25">
      <c r="A10" s="44" t="s">
        <v>26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3"/>
      <c r="N10" s="45" t="s">
        <v>29</v>
      </c>
      <c r="P10" s="45" t="s">
        <v>30</v>
      </c>
      <c r="Q10" s="46" t="s">
        <v>24</v>
      </c>
      <c r="U10" s="63" t="s">
        <v>28</v>
      </c>
      <c r="V10" s="63"/>
      <c r="W10" s="63"/>
      <c r="X10" s="63"/>
      <c r="Y10" s="63"/>
      <c r="Z10" s="63"/>
    </row>
    <row r="11" spans="1:35" ht="15" customHeight="1" x14ac:dyDescent="0.25">
      <c r="A11" s="39">
        <f>DATE($Q$6,$Q$7,1)</f>
        <v>46143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13">
        <f>SUM(B11:M11)</f>
        <v>0</v>
      </c>
      <c r="P11" s="13"/>
      <c r="Q11" s="13"/>
      <c r="U11" s="63"/>
      <c r="V11" s="63"/>
      <c r="W11" s="63"/>
      <c r="X11" s="63"/>
      <c r="Y11" s="63"/>
      <c r="Z11" s="63"/>
    </row>
    <row r="12" spans="1:35" ht="15" customHeight="1" x14ac:dyDescent="0.25">
      <c r="A12" s="39">
        <f>DATE($Q$6,$Q$7,2)</f>
        <v>46144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13">
        <f t="shared" ref="N12:N41" si="0">SUM(B12:M12)</f>
        <v>0</v>
      </c>
      <c r="P12" s="13"/>
      <c r="Q12" s="13"/>
      <c r="U12" s="63"/>
      <c r="V12" s="63"/>
      <c r="W12" s="63"/>
      <c r="X12" s="63"/>
      <c r="Y12" s="63"/>
      <c r="Z12" s="63"/>
    </row>
    <row r="13" spans="1:35" ht="15" customHeight="1" x14ac:dyDescent="0.25">
      <c r="A13" s="39">
        <f>DATE($Q$6,$Q$7,3)</f>
        <v>46145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13">
        <f t="shared" si="0"/>
        <v>0</v>
      </c>
      <c r="P13" s="13"/>
      <c r="Q13" s="13"/>
      <c r="U13" s="63"/>
      <c r="V13" s="63"/>
      <c r="W13" s="63"/>
      <c r="X13" s="63"/>
      <c r="Y13" s="63"/>
      <c r="Z13" s="63"/>
    </row>
    <row r="14" spans="1:35" ht="15" customHeight="1" x14ac:dyDescent="0.25">
      <c r="A14" s="39">
        <f>DATE($Q$6,$Q$7,4)</f>
        <v>46146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13">
        <f t="shared" si="0"/>
        <v>0</v>
      </c>
      <c r="P14" s="28"/>
      <c r="Q14" s="28"/>
      <c r="U14" s="63"/>
      <c r="V14" s="63"/>
      <c r="W14" s="63"/>
      <c r="X14" s="63"/>
      <c r="Y14" s="63"/>
      <c r="Z14" s="63"/>
    </row>
    <row r="15" spans="1:35" ht="15" customHeight="1" x14ac:dyDescent="0.25">
      <c r="A15" s="39">
        <f>DATE($Q$6,$Q$7,5)</f>
        <v>46147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13">
        <f t="shared" si="0"/>
        <v>0</v>
      </c>
      <c r="P15" s="28"/>
      <c r="Q15" s="28"/>
      <c r="U15" s="63"/>
      <c r="V15" s="63"/>
      <c r="W15" s="63"/>
      <c r="X15" s="63"/>
      <c r="Y15" s="63"/>
      <c r="Z15" s="63"/>
    </row>
    <row r="16" spans="1:35" ht="15" customHeight="1" x14ac:dyDescent="0.25">
      <c r="A16" s="39">
        <f>DATE($Q$6,$Q$7,6)</f>
        <v>46148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13">
        <f t="shared" si="0"/>
        <v>0</v>
      </c>
      <c r="P16" s="28"/>
      <c r="Q16" s="28"/>
      <c r="U16" s="63"/>
      <c r="V16" s="63"/>
      <c r="W16" s="63"/>
      <c r="X16" s="63"/>
      <c r="Y16" s="63"/>
      <c r="Z16" s="63"/>
    </row>
    <row r="17" spans="1:26" ht="15" customHeight="1" x14ac:dyDescent="0.25">
      <c r="A17" s="39">
        <f>DATE($Q$6,$Q$7,7)</f>
        <v>46149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13">
        <f t="shared" si="0"/>
        <v>0</v>
      </c>
      <c r="P17" s="28"/>
      <c r="Q17" s="28"/>
      <c r="U17" s="63"/>
      <c r="V17" s="63"/>
      <c r="W17" s="63"/>
      <c r="X17" s="63"/>
      <c r="Y17" s="63"/>
      <c r="Z17" s="63"/>
    </row>
    <row r="18" spans="1:26" ht="15" customHeight="1" x14ac:dyDescent="0.25">
      <c r="A18" s="39">
        <f>DATE($Q$6,$Q$7,8)</f>
        <v>46150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13">
        <f t="shared" si="0"/>
        <v>0</v>
      </c>
      <c r="P18" s="28"/>
      <c r="Q18" s="28"/>
      <c r="U18" s="63"/>
      <c r="V18" s="63"/>
      <c r="W18" s="63"/>
      <c r="X18" s="63"/>
      <c r="Y18" s="63"/>
      <c r="Z18" s="63"/>
    </row>
    <row r="19" spans="1:26" ht="18.75" customHeight="1" x14ac:dyDescent="0.25">
      <c r="A19" s="39">
        <f>DATE($Q$6,$Q$7,9)</f>
        <v>46151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13">
        <f t="shared" si="0"/>
        <v>0</v>
      </c>
      <c r="P19" s="28"/>
      <c r="Q19" s="28"/>
      <c r="U19" s="63"/>
      <c r="V19" s="63"/>
      <c r="W19" s="63"/>
      <c r="X19" s="63"/>
      <c r="Y19" s="63"/>
      <c r="Z19" s="63"/>
    </row>
    <row r="20" spans="1:26" ht="15" customHeight="1" x14ac:dyDescent="0.25">
      <c r="A20" s="39">
        <f>DATE($Q$6,$Q$7,10)</f>
        <v>46152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13">
        <f t="shared" si="0"/>
        <v>0</v>
      </c>
      <c r="P20" s="28"/>
      <c r="Q20" s="28"/>
      <c r="U20" s="63"/>
      <c r="V20" s="63"/>
      <c r="W20" s="63"/>
      <c r="X20" s="63"/>
      <c r="Y20" s="63"/>
      <c r="Z20" s="63"/>
    </row>
    <row r="21" spans="1:26" ht="15" customHeight="1" x14ac:dyDescent="0.25">
      <c r="A21" s="39">
        <f>DATE($Q$6,$Q$7,11)</f>
        <v>46153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13">
        <f t="shared" si="0"/>
        <v>0</v>
      </c>
      <c r="P21" s="28"/>
      <c r="Q21" s="28"/>
      <c r="U21" s="63"/>
      <c r="V21" s="63"/>
      <c r="W21" s="63"/>
      <c r="X21" s="63"/>
      <c r="Y21" s="63"/>
      <c r="Z21" s="63"/>
    </row>
    <row r="22" spans="1:26" x14ac:dyDescent="0.25">
      <c r="A22" s="39">
        <f>DATE($Q$6,$Q$7,12)</f>
        <v>46154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13">
        <f t="shared" si="0"/>
        <v>0</v>
      </c>
      <c r="P22" s="28"/>
      <c r="Q22" s="28"/>
      <c r="U22" s="63"/>
      <c r="V22" s="63"/>
      <c r="W22" s="63"/>
      <c r="X22" s="63"/>
      <c r="Y22" s="63"/>
      <c r="Z22" s="63"/>
    </row>
    <row r="23" spans="1:26" x14ac:dyDescent="0.25">
      <c r="A23" s="59">
        <f>DATE($Q$6,$Q$7,13)</f>
        <v>46155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13">
        <f t="shared" si="0"/>
        <v>0</v>
      </c>
      <c r="P23" s="28"/>
      <c r="Q23" s="28"/>
      <c r="U23" s="63"/>
      <c r="V23" s="63"/>
      <c r="W23" s="63"/>
      <c r="X23" s="63"/>
      <c r="Y23" s="63"/>
      <c r="Z23" s="63"/>
    </row>
    <row r="24" spans="1:26" x14ac:dyDescent="0.25">
      <c r="A24" s="39">
        <f>DATE($Q$6,$Q$7,14)</f>
        <v>46156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13">
        <f t="shared" si="0"/>
        <v>0</v>
      </c>
      <c r="P24" s="28"/>
      <c r="Q24" s="28"/>
    </row>
    <row r="25" spans="1:26" x14ac:dyDescent="0.25">
      <c r="A25" s="39">
        <f>DATE($Q$6,$Q$7,15)</f>
        <v>46157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13">
        <f t="shared" si="0"/>
        <v>0</v>
      </c>
      <c r="P25" s="28"/>
      <c r="Q25" s="28"/>
    </row>
    <row r="26" spans="1:26" x14ac:dyDescent="0.25">
      <c r="A26" s="39">
        <f>DATE($Q$6,$Q$7,16)</f>
        <v>46158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13">
        <f t="shared" si="0"/>
        <v>0</v>
      </c>
      <c r="P26" s="28"/>
      <c r="Q26" s="28"/>
    </row>
    <row r="27" spans="1:26" x14ac:dyDescent="0.25">
      <c r="A27" s="39">
        <f>DATE($Q$6,$Q$7,17)</f>
        <v>46159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13">
        <f t="shared" si="0"/>
        <v>0</v>
      </c>
      <c r="P27" s="28"/>
      <c r="Q27" s="28"/>
    </row>
    <row r="28" spans="1:26" x14ac:dyDescent="0.25">
      <c r="A28" s="39">
        <f>DATE($Q$6,$Q$7,18)</f>
        <v>46160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13">
        <f t="shared" si="0"/>
        <v>0</v>
      </c>
      <c r="P28" s="28"/>
      <c r="Q28" s="28"/>
    </row>
    <row r="29" spans="1:26" x14ac:dyDescent="0.25">
      <c r="A29" s="39">
        <f>DATE($Q$6,$Q$7,19)</f>
        <v>46161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13">
        <f t="shared" si="0"/>
        <v>0</v>
      </c>
      <c r="P29" s="28"/>
      <c r="Q29" s="28"/>
    </row>
    <row r="30" spans="1:26" x14ac:dyDescent="0.25">
      <c r="A30" s="39">
        <f>DATE($Q$6,$Q$7,20)</f>
        <v>46162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13">
        <f t="shared" si="0"/>
        <v>0</v>
      </c>
      <c r="P30" s="28"/>
      <c r="Q30" s="28"/>
    </row>
    <row r="31" spans="1:26" x14ac:dyDescent="0.25">
      <c r="A31" s="39">
        <f>DATE($Q$6,$Q$7,21)</f>
        <v>46163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13">
        <f t="shared" si="0"/>
        <v>0</v>
      </c>
      <c r="P31" s="28"/>
      <c r="Q31" s="28"/>
    </row>
    <row r="32" spans="1:26" x14ac:dyDescent="0.25">
      <c r="A32" s="39">
        <f>DATE($Q$6,$Q$7,22)</f>
        <v>46164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13">
        <f t="shared" si="0"/>
        <v>0</v>
      </c>
      <c r="P32" s="28"/>
      <c r="Q32" s="28"/>
    </row>
    <row r="33" spans="1:36" x14ac:dyDescent="0.25">
      <c r="A33" s="39">
        <f>DATE($Q$6,$Q$7,23)</f>
        <v>46165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13">
        <f t="shared" si="0"/>
        <v>0</v>
      </c>
      <c r="P33" s="28"/>
      <c r="Q33" s="28"/>
    </row>
    <row r="34" spans="1:36" x14ac:dyDescent="0.25">
      <c r="A34" s="59">
        <f>DATE($Q$6,$Q$7,24)</f>
        <v>46166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13">
        <f t="shared" si="0"/>
        <v>0</v>
      </c>
      <c r="P34" s="28"/>
      <c r="Q34" s="28"/>
    </row>
    <row r="35" spans="1:36" x14ac:dyDescent="0.25">
      <c r="A35" s="39">
        <f>DATE($Q$6,$Q$7,25)</f>
        <v>46167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13">
        <f t="shared" si="0"/>
        <v>0</v>
      </c>
      <c r="P35" s="28"/>
      <c r="Q35" s="28"/>
    </row>
    <row r="36" spans="1:36" x14ac:dyDescent="0.25">
      <c r="A36" s="58">
        <f>DATE($Q$6,$Q$7,26)</f>
        <v>46168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13">
        <f t="shared" si="0"/>
        <v>0</v>
      </c>
      <c r="P36" s="28"/>
      <c r="Q36" s="28"/>
    </row>
    <row r="37" spans="1:36" x14ac:dyDescent="0.25">
      <c r="A37" s="39">
        <f>DATE($Q$6,$Q$7,27)</f>
        <v>46169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13">
        <f t="shared" si="0"/>
        <v>0</v>
      </c>
      <c r="P37" s="28"/>
      <c r="Q37" s="28"/>
    </row>
    <row r="38" spans="1:36" x14ac:dyDescent="0.25">
      <c r="A38" s="39">
        <f>DATE($Q$6,$Q$7,28)</f>
        <v>46170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13">
        <f t="shared" si="0"/>
        <v>0</v>
      </c>
      <c r="P38" s="28"/>
      <c r="Q38" s="28"/>
    </row>
    <row r="39" spans="1:36" x14ac:dyDescent="0.25">
      <c r="A39" s="39">
        <f>DATE($Q$6,$Q$7,29)</f>
        <v>46171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13">
        <f t="shared" si="0"/>
        <v>0</v>
      </c>
      <c r="P39" s="28"/>
      <c r="Q39" s="28"/>
    </row>
    <row r="40" spans="1:36" x14ac:dyDescent="0.25">
      <c r="A40" s="39">
        <f>DATE($Q$6,$Q$7,30)</f>
        <v>46172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13">
        <f t="shared" si="0"/>
        <v>0</v>
      </c>
      <c r="P40" s="28"/>
      <c r="Q40" s="28"/>
    </row>
    <row r="41" spans="1:36" x14ac:dyDescent="0.25">
      <c r="A41" s="39">
        <f>DATE($Q$6,$Q$7,31)</f>
        <v>46173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13">
        <f t="shared" si="0"/>
        <v>0</v>
      </c>
      <c r="P41" s="28"/>
      <c r="Q41" s="28"/>
    </row>
    <row r="42" spans="1:36" x14ac:dyDescent="0.25">
      <c r="A42" s="40" t="s">
        <v>31</v>
      </c>
      <c r="B42" s="13">
        <f t="shared" ref="B42:N42" si="1">SUM(B11:B41)</f>
        <v>0</v>
      </c>
      <c r="C42" s="13">
        <f t="shared" si="1"/>
        <v>0</v>
      </c>
      <c r="D42" s="13">
        <f t="shared" si="1"/>
        <v>0</v>
      </c>
      <c r="E42" s="13">
        <f t="shared" si="1"/>
        <v>0</v>
      </c>
      <c r="F42" s="13">
        <f t="shared" si="1"/>
        <v>0</v>
      </c>
      <c r="G42" s="13">
        <f t="shared" si="1"/>
        <v>0</v>
      </c>
      <c r="H42" s="13">
        <f t="shared" si="1"/>
        <v>0</v>
      </c>
      <c r="I42" s="13">
        <f t="shared" si="1"/>
        <v>0</v>
      </c>
      <c r="J42" s="13">
        <f t="shared" si="1"/>
        <v>0</v>
      </c>
      <c r="K42" s="13">
        <f t="shared" si="1"/>
        <v>0</v>
      </c>
      <c r="L42" s="13">
        <f t="shared" si="1"/>
        <v>0</v>
      </c>
      <c r="M42" s="13">
        <f t="shared" si="1"/>
        <v>0</v>
      </c>
      <c r="N42" s="13">
        <f t="shared" si="1"/>
        <v>0</v>
      </c>
      <c r="P42" s="28">
        <f>SUM(P11:P41)</f>
        <v>0</v>
      </c>
      <c r="Q42" s="48"/>
    </row>
    <row r="45" spans="1:36" x14ac:dyDescent="0.25">
      <c r="B45" s="38" t="s">
        <v>16</v>
      </c>
      <c r="C45" s="19"/>
      <c r="D45" s="19"/>
      <c r="F45" s="21" t="s">
        <v>19</v>
      </c>
    </row>
    <row r="46" spans="1:36" ht="15.75" x14ac:dyDescent="0.25">
      <c r="B46" s="32" t="s">
        <v>15</v>
      </c>
      <c r="C46" s="60">
        <f>C6</f>
        <v>0</v>
      </c>
      <c r="D46" s="60"/>
      <c r="E46" s="60"/>
      <c r="F46" s="25" t="s">
        <v>20</v>
      </c>
      <c r="G46" s="62">
        <f>JANVIER!G46</f>
        <v>0</v>
      </c>
      <c r="H46" s="62"/>
      <c r="I46" s="6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</row>
    <row r="47" spans="1:36" ht="15.75" x14ac:dyDescent="0.25">
      <c r="B47" s="31" t="s">
        <v>22</v>
      </c>
      <c r="C47" s="61">
        <f>C7</f>
        <v>0</v>
      </c>
      <c r="D47" s="61"/>
      <c r="E47" s="61"/>
      <c r="F47" s="23" t="s">
        <v>21</v>
      </c>
      <c r="G47" s="72">
        <f>JANVIER!G47</f>
        <v>0</v>
      </c>
      <c r="H47" s="72"/>
      <c r="I47" s="72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</row>
    <row r="48" spans="1:36" x14ac:dyDescent="0.25">
      <c r="B48" s="27" t="s">
        <v>18</v>
      </c>
      <c r="C48" s="27"/>
      <c r="D48" s="27"/>
      <c r="F48" t="s">
        <v>18</v>
      </c>
    </row>
  </sheetData>
  <customSheetViews>
    <customSheetView guid="{B2D5D457-9994-4817-963E-7EA8DAAEE2A4}" topLeftCell="A7">
      <selection activeCell="A13" sqref="A13:IV28"/>
      <pageMargins left="0.7" right="0.7" top="0.75" bottom="0.75" header="0.3" footer="0.3"/>
    </customSheetView>
  </customSheetViews>
  <mergeCells count="11">
    <mergeCell ref="A3:I3"/>
    <mergeCell ref="J3:R3"/>
    <mergeCell ref="A4:I4"/>
    <mergeCell ref="J4:R4"/>
    <mergeCell ref="C6:E6"/>
    <mergeCell ref="U10:Z23"/>
    <mergeCell ref="C7:E7"/>
    <mergeCell ref="C46:E46"/>
    <mergeCell ref="G46:I46"/>
    <mergeCell ref="C47:E47"/>
    <mergeCell ref="G47:I47"/>
  </mergeCells>
  <phoneticPr fontId="0" type="noConversion"/>
  <conditionalFormatting sqref="A11:A38">
    <cfRule type="expression" dxfId="24" priority="2">
      <formula>OR(WEEKDAY(A11)=1,WEEKDAY(A11)=7)</formula>
    </cfRule>
  </conditionalFormatting>
  <conditionalFormatting sqref="A39:A41">
    <cfRule type="expression" dxfId="23" priority="1">
      <formula>OR(WEEKDAY(A39)=1,WEEKDAY(A39)=7)</formula>
    </cfRule>
  </conditionalFormatting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8"/>
  <sheetViews>
    <sheetView zoomScale="70" zoomScaleNormal="70" zoomScaleSheetLayoutView="90" workbookViewId="0">
      <selection activeCell="A16" sqref="A16"/>
    </sheetView>
  </sheetViews>
  <sheetFormatPr baseColWidth="10" defaultRowHeight="15" x14ac:dyDescent="0.25"/>
  <cols>
    <col min="1" max="1" width="26.85546875" style="35" customWidth="1"/>
    <col min="2" max="13" width="18.7109375" customWidth="1"/>
    <col min="14" max="14" width="25.140625" customWidth="1"/>
    <col min="16" max="17" width="19.140625" customWidth="1"/>
    <col min="35" max="35" width="14.7109375" customWidth="1"/>
  </cols>
  <sheetData>
    <row r="1" spans="1:35" ht="54.75" customHeight="1" x14ac:dyDescent="0.25"/>
    <row r="2" spans="1:35" ht="15" customHeight="1" x14ac:dyDescent="0.25"/>
    <row r="3" spans="1:35" ht="18" customHeight="1" x14ac:dyDescent="0.25">
      <c r="A3" s="64" t="s">
        <v>25</v>
      </c>
      <c r="B3" s="64"/>
      <c r="C3" s="64"/>
      <c r="D3" s="64"/>
      <c r="E3" s="64"/>
      <c r="F3" s="64"/>
      <c r="G3" s="64"/>
      <c r="H3" s="64"/>
      <c r="I3" s="64"/>
      <c r="J3" s="64" t="s">
        <v>25</v>
      </c>
      <c r="K3" s="64"/>
      <c r="L3" s="64"/>
      <c r="M3" s="64"/>
      <c r="N3" s="64"/>
      <c r="O3" s="64"/>
      <c r="P3" s="64"/>
      <c r="Q3" s="64"/>
      <c r="R3" s="6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13.15" customHeight="1" x14ac:dyDescent="0.25">
      <c r="A4" s="65">
        <f>DATE($Q$6,$Q$7,1)</f>
        <v>46174</v>
      </c>
      <c r="B4" s="65"/>
      <c r="C4" s="65"/>
      <c r="D4" s="65"/>
      <c r="E4" s="65"/>
      <c r="F4" s="65"/>
      <c r="G4" s="65"/>
      <c r="H4" s="65"/>
      <c r="I4" s="65"/>
      <c r="J4" s="65">
        <f>DATE($Q$6,$Q$7,1)</f>
        <v>46174</v>
      </c>
      <c r="K4" s="65"/>
      <c r="L4" s="65"/>
      <c r="M4" s="65"/>
      <c r="N4" s="65"/>
      <c r="O4" s="65"/>
      <c r="P4" s="65"/>
      <c r="Q4" s="65"/>
      <c r="R4" s="65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</row>
    <row r="5" spans="1:35" ht="13.15" customHeight="1" x14ac:dyDescent="0.25">
      <c r="A5" s="49"/>
      <c r="B5" s="49"/>
      <c r="C5" s="49"/>
      <c r="D5" s="49"/>
      <c r="E5" s="49"/>
      <c r="F5" s="49"/>
      <c r="G5" s="49"/>
      <c r="H5" s="49"/>
      <c r="I5" s="49"/>
      <c r="J5" s="54"/>
      <c r="K5" s="54"/>
      <c r="L5" s="54"/>
      <c r="M5" s="54"/>
      <c r="N5" s="54"/>
      <c r="O5" s="54"/>
      <c r="P5" s="54"/>
      <c r="Q5" s="5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</row>
    <row r="6" spans="1:35" ht="16.7" customHeight="1" x14ac:dyDescent="0.25">
      <c r="B6" s="37" t="s">
        <v>17</v>
      </c>
      <c r="C6" s="66">
        <f>JANVIER!C6</f>
        <v>0</v>
      </c>
      <c r="D6" s="67"/>
      <c r="E6" s="68"/>
      <c r="F6" s="33"/>
      <c r="G6" s="33"/>
      <c r="H6" s="34"/>
      <c r="I6" s="34"/>
      <c r="J6" s="34"/>
      <c r="K6" s="34"/>
      <c r="L6" s="34"/>
      <c r="M6" s="34"/>
      <c r="N6" s="34"/>
      <c r="O6" s="34"/>
      <c r="P6" t="s">
        <v>32</v>
      </c>
      <c r="Q6" s="51">
        <f>JANVIER!Q6</f>
        <v>2026</v>
      </c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</row>
    <row r="7" spans="1:35" ht="18" customHeight="1" x14ac:dyDescent="0.25">
      <c r="B7" s="37" t="s">
        <v>1</v>
      </c>
      <c r="C7" s="69">
        <f>JANVIER!C7</f>
        <v>0</v>
      </c>
      <c r="D7" s="70"/>
      <c r="E7" s="71"/>
      <c r="F7" s="33"/>
      <c r="G7" s="33"/>
      <c r="H7" s="34"/>
      <c r="I7" s="34"/>
      <c r="J7" s="34"/>
      <c r="K7" s="34"/>
      <c r="L7" s="34"/>
      <c r="M7" s="34"/>
      <c r="N7" s="34"/>
      <c r="O7" s="34"/>
      <c r="P7" t="s">
        <v>33</v>
      </c>
      <c r="Q7" s="12">
        <v>6</v>
      </c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</row>
    <row r="9" spans="1:35" x14ac:dyDescent="0.25"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</row>
    <row r="10" spans="1:35" ht="90" customHeight="1" x14ac:dyDescent="0.25">
      <c r="A10" s="44" t="s">
        <v>26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3"/>
      <c r="N10" s="45" t="s">
        <v>29</v>
      </c>
      <c r="P10" s="45" t="s">
        <v>30</v>
      </c>
      <c r="Q10" s="46" t="s">
        <v>24</v>
      </c>
      <c r="U10" s="63" t="s">
        <v>28</v>
      </c>
      <c r="V10" s="63"/>
      <c r="W10" s="63"/>
      <c r="X10" s="63"/>
      <c r="Y10" s="63"/>
      <c r="Z10" s="63"/>
    </row>
    <row r="11" spans="1:35" ht="15" customHeight="1" x14ac:dyDescent="0.25">
      <c r="A11" s="39">
        <f>DATE($Q$6,$Q$7,1)</f>
        <v>46174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13">
        <f>SUM(B11:M11)</f>
        <v>0</v>
      </c>
      <c r="P11" s="13"/>
      <c r="Q11" s="13"/>
      <c r="U11" s="63"/>
      <c r="V11" s="63"/>
      <c r="W11" s="63"/>
      <c r="X11" s="63"/>
      <c r="Y11" s="63"/>
      <c r="Z11" s="63"/>
    </row>
    <row r="12" spans="1:35" ht="15" customHeight="1" x14ac:dyDescent="0.25">
      <c r="A12" s="39">
        <f>DATE($Q$6,$Q$7,2)</f>
        <v>46175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13">
        <f t="shared" ref="N12:N41" si="0">SUM(B12:M12)</f>
        <v>0</v>
      </c>
      <c r="P12" s="13"/>
      <c r="Q12" s="13"/>
      <c r="U12" s="63"/>
      <c r="V12" s="63"/>
      <c r="W12" s="63"/>
      <c r="X12" s="63"/>
      <c r="Y12" s="63"/>
      <c r="Z12" s="63"/>
    </row>
    <row r="13" spans="1:35" ht="15" customHeight="1" x14ac:dyDescent="0.25">
      <c r="A13" s="39">
        <f>DATE($Q$6,$Q$7,3)</f>
        <v>46176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13">
        <f t="shared" si="0"/>
        <v>0</v>
      </c>
      <c r="P13" s="13"/>
      <c r="Q13" s="13"/>
      <c r="U13" s="63"/>
      <c r="V13" s="63"/>
      <c r="W13" s="63"/>
      <c r="X13" s="63"/>
      <c r="Y13" s="63"/>
      <c r="Z13" s="63"/>
    </row>
    <row r="14" spans="1:35" ht="15" customHeight="1" x14ac:dyDescent="0.25">
      <c r="A14" s="39">
        <f>DATE($Q$6,$Q$7,4)</f>
        <v>46177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13">
        <f t="shared" si="0"/>
        <v>0</v>
      </c>
      <c r="P14" s="28"/>
      <c r="Q14" s="28"/>
      <c r="U14" s="63"/>
      <c r="V14" s="63"/>
      <c r="W14" s="63"/>
      <c r="X14" s="63"/>
      <c r="Y14" s="63"/>
      <c r="Z14" s="63"/>
    </row>
    <row r="15" spans="1:35" ht="15" customHeight="1" x14ac:dyDescent="0.25">
      <c r="A15" s="39">
        <f>DATE($Q$6,$Q$7,5)</f>
        <v>46178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13">
        <f t="shared" si="0"/>
        <v>0</v>
      </c>
      <c r="P15" s="28"/>
      <c r="Q15" s="28"/>
      <c r="U15" s="63"/>
      <c r="V15" s="63"/>
      <c r="W15" s="63"/>
      <c r="X15" s="63"/>
      <c r="Y15" s="63"/>
      <c r="Z15" s="63"/>
    </row>
    <row r="16" spans="1:35" ht="15" customHeight="1" x14ac:dyDescent="0.25">
      <c r="A16" s="58">
        <f>DATE($Q$6,$Q$7,6)</f>
        <v>46179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13">
        <f t="shared" si="0"/>
        <v>0</v>
      </c>
      <c r="P16" s="28"/>
      <c r="Q16" s="28"/>
      <c r="U16" s="63"/>
      <c r="V16" s="63"/>
      <c r="W16" s="63"/>
      <c r="X16" s="63"/>
      <c r="Y16" s="63"/>
      <c r="Z16" s="63"/>
    </row>
    <row r="17" spans="1:26" ht="15" customHeight="1" x14ac:dyDescent="0.25">
      <c r="A17" s="39">
        <f>DATE($Q$6,$Q$7,7)</f>
        <v>46180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13">
        <f t="shared" si="0"/>
        <v>0</v>
      </c>
      <c r="P17" s="28"/>
      <c r="Q17" s="28"/>
      <c r="U17" s="63"/>
      <c r="V17" s="63"/>
      <c r="W17" s="63"/>
      <c r="X17" s="63"/>
      <c r="Y17" s="63"/>
      <c r="Z17" s="63"/>
    </row>
    <row r="18" spans="1:26" ht="15" customHeight="1" x14ac:dyDescent="0.25">
      <c r="A18" s="39">
        <f>DATE($Q$6,$Q$7,8)</f>
        <v>46181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13">
        <f t="shared" si="0"/>
        <v>0</v>
      </c>
      <c r="P18" s="28"/>
      <c r="Q18" s="28"/>
      <c r="U18" s="63"/>
      <c r="V18" s="63"/>
      <c r="W18" s="63"/>
      <c r="X18" s="63"/>
      <c r="Y18" s="63"/>
      <c r="Z18" s="63"/>
    </row>
    <row r="19" spans="1:26" ht="18.75" customHeight="1" x14ac:dyDescent="0.25">
      <c r="A19" s="39">
        <f>DATE($Q$6,$Q$7,9)</f>
        <v>46182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13">
        <f t="shared" si="0"/>
        <v>0</v>
      </c>
      <c r="P19" s="28"/>
      <c r="Q19" s="28"/>
      <c r="U19" s="63"/>
      <c r="V19" s="63"/>
      <c r="W19" s="63"/>
      <c r="X19" s="63"/>
      <c r="Y19" s="63"/>
      <c r="Z19" s="63"/>
    </row>
    <row r="20" spans="1:26" ht="15" customHeight="1" x14ac:dyDescent="0.25">
      <c r="A20" s="39">
        <f>DATE($Q$6,$Q$7,10)</f>
        <v>46183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13">
        <f t="shared" si="0"/>
        <v>0</v>
      </c>
      <c r="P20" s="28"/>
      <c r="Q20" s="28"/>
      <c r="U20" s="63"/>
      <c r="V20" s="63"/>
      <c r="W20" s="63"/>
      <c r="X20" s="63"/>
      <c r="Y20" s="63"/>
      <c r="Z20" s="63"/>
    </row>
    <row r="21" spans="1:26" ht="15" customHeight="1" x14ac:dyDescent="0.25">
      <c r="A21" s="39">
        <f>DATE($Q$6,$Q$7,11)</f>
        <v>46184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13">
        <f t="shared" si="0"/>
        <v>0</v>
      </c>
      <c r="P21" s="28"/>
      <c r="Q21" s="28"/>
      <c r="U21" s="63"/>
      <c r="V21" s="63"/>
      <c r="W21" s="63"/>
      <c r="X21" s="63"/>
      <c r="Y21" s="63"/>
      <c r="Z21" s="63"/>
    </row>
    <row r="22" spans="1:26" x14ac:dyDescent="0.25">
      <c r="A22" s="39">
        <f>DATE($Q$6,$Q$7,12)</f>
        <v>46185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13">
        <f t="shared" si="0"/>
        <v>0</v>
      </c>
      <c r="P22" s="28"/>
      <c r="Q22" s="28"/>
      <c r="U22" s="63"/>
      <c r="V22" s="63"/>
      <c r="W22" s="63"/>
      <c r="X22" s="63"/>
      <c r="Y22" s="63"/>
      <c r="Z22" s="63"/>
    </row>
    <row r="23" spans="1:26" x14ac:dyDescent="0.25">
      <c r="A23" s="39">
        <f>DATE($Q$6,$Q$7,13)</f>
        <v>46186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13">
        <f t="shared" si="0"/>
        <v>0</v>
      </c>
      <c r="P23" s="28"/>
      <c r="Q23" s="28"/>
      <c r="U23" s="63"/>
      <c r="V23" s="63"/>
      <c r="W23" s="63"/>
      <c r="X23" s="63"/>
      <c r="Y23" s="63"/>
      <c r="Z23" s="63"/>
    </row>
    <row r="24" spans="1:26" x14ac:dyDescent="0.25">
      <c r="A24" s="39">
        <f>DATE($Q$6,$Q$7,14)</f>
        <v>46187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13">
        <f t="shared" si="0"/>
        <v>0</v>
      </c>
      <c r="P24" s="28"/>
      <c r="Q24" s="28"/>
    </row>
    <row r="25" spans="1:26" x14ac:dyDescent="0.25">
      <c r="A25" s="39">
        <f>DATE($Q$6,$Q$7,15)</f>
        <v>46188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13">
        <f t="shared" si="0"/>
        <v>0</v>
      </c>
      <c r="P25" s="28"/>
      <c r="Q25" s="28"/>
    </row>
    <row r="26" spans="1:26" x14ac:dyDescent="0.25">
      <c r="A26" s="39">
        <f>DATE($Q$6,$Q$7,16)</f>
        <v>46189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13">
        <f t="shared" si="0"/>
        <v>0</v>
      </c>
      <c r="P26" s="28"/>
      <c r="Q26" s="28"/>
    </row>
    <row r="27" spans="1:26" x14ac:dyDescent="0.25">
      <c r="A27" s="39">
        <f>DATE($Q$6,$Q$7,17)</f>
        <v>46190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13">
        <f t="shared" si="0"/>
        <v>0</v>
      </c>
      <c r="P27" s="28"/>
      <c r="Q27" s="28"/>
    </row>
    <row r="28" spans="1:26" x14ac:dyDescent="0.25">
      <c r="A28" s="39">
        <f>DATE($Q$6,$Q$7,18)</f>
        <v>46191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13">
        <f t="shared" si="0"/>
        <v>0</v>
      </c>
      <c r="P28" s="28"/>
      <c r="Q28" s="28"/>
    </row>
    <row r="29" spans="1:26" x14ac:dyDescent="0.25">
      <c r="A29" s="39">
        <f>DATE($Q$6,$Q$7,19)</f>
        <v>46192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13">
        <f t="shared" si="0"/>
        <v>0</v>
      </c>
      <c r="P29" s="28"/>
      <c r="Q29" s="28"/>
    </row>
    <row r="30" spans="1:26" x14ac:dyDescent="0.25">
      <c r="A30" s="39">
        <f>DATE($Q$6,$Q$7,20)</f>
        <v>46193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13">
        <f t="shared" si="0"/>
        <v>0</v>
      </c>
      <c r="P30" s="28"/>
      <c r="Q30" s="28"/>
    </row>
    <row r="31" spans="1:26" x14ac:dyDescent="0.25">
      <c r="A31" s="39">
        <f>DATE($Q$6,$Q$7,21)</f>
        <v>46194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13">
        <f t="shared" si="0"/>
        <v>0</v>
      </c>
      <c r="P31" s="28"/>
      <c r="Q31" s="28"/>
    </row>
    <row r="32" spans="1:26" x14ac:dyDescent="0.25">
      <c r="A32" s="39">
        <f>DATE($Q$6,$Q$7,22)</f>
        <v>46195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13">
        <f t="shared" si="0"/>
        <v>0</v>
      </c>
      <c r="P32" s="28"/>
      <c r="Q32" s="28"/>
    </row>
    <row r="33" spans="1:36" x14ac:dyDescent="0.25">
      <c r="A33" s="39">
        <f>DATE($Q$6,$Q$7,23)</f>
        <v>46196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13">
        <f t="shared" si="0"/>
        <v>0</v>
      </c>
      <c r="P33" s="28"/>
      <c r="Q33" s="28"/>
    </row>
    <row r="34" spans="1:36" x14ac:dyDescent="0.25">
      <c r="A34" s="39">
        <f>DATE($Q$6,$Q$7,24)</f>
        <v>46197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13">
        <f t="shared" si="0"/>
        <v>0</v>
      </c>
      <c r="P34" s="28"/>
      <c r="Q34" s="28"/>
    </row>
    <row r="35" spans="1:36" x14ac:dyDescent="0.25">
      <c r="A35" s="39">
        <f>DATE($Q$6,$Q$7,25)</f>
        <v>46198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13">
        <f t="shared" si="0"/>
        <v>0</v>
      </c>
      <c r="P35" s="28"/>
      <c r="Q35" s="28"/>
    </row>
    <row r="36" spans="1:36" x14ac:dyDescent="0.25">
      <c r="A36" s="39">
        <f>DATE($Q$6,$Q$7,26)</f>
        <v>46199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13">
        <f t="shared" si="0"/>
        <v>0</v>
      </c>
      <c r="P36" s="28"/>
      <c r="Q36" s="28"/>
    </row>
    <row r="37" spans="1:36" x14ac:dyDescent="0.25">
      <c r="A37" s="39">
        <f>DATE($Q$6,$Q$7,27)</f>
        <v>46200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13">
        <f t="shared" si="0"/>
        <v>0</v>
      </c>
      <c r="P37" s="28"/>
      <c r="Q37" s="28"/>
    </row>
    <row r="38" spans="1:36" x14ac:dyDescent="0.25">
      <c r="A38" s="39">
        <f>DATE($Q$6,$Q$7,28)</f>
        <v>46201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13">
        <f t="shared" si="0"/>
        <v>0</v>
      </c>
      <c r="P38" s="28"/>
      <c r="Q38" s="28"/>
    </row>
    <row r="39" spans="1:36" x14ac:dyDescent="0.25">
      <c r="A39" s="39">
        <f>DATE($Q$6,$Q$7,29)</f>
        <v>46202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13">
        <f t="shared" si="0"/>
        <v>0</v>
      </c>
      <c r="P39" s="28"/>
      <c r="Q39" s="28"/>
    </row>
    <row r="40" spans="1:36" x14ac:dyDescent="0.25">
      <c r="A40" s="39">
        <f>DATE($Q$6,$Q$7,30)</f>
        <v>46203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13">
        <f t="shared" si="0"/>
        <v>0</v>
      </c>
      <c r="P40" s="28"/>
      <c r="Q40" s="28"/>
    </row>
    <row r="41" spans="1:36" x14ac:dyDescent="0.25">
      <c r="A41" s="39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13">
        <f t="shared" si="0"/>
        <v>0</v>
      </c>
      <c r="P41" s="28"/>
      <c r="Q41" s="28"/>
    </row>
    <row r="42" spans="1:36" x14ac:dyDescent="0.25">
      <c r="A42" s="40" t="s">
        <v>31</v>
      </c>
      <c r="B42" s="13">
        <f t="shared" ref="B42:N42" si="1">SUM(B11:B41)</f>
        <v>0</v>
      </c>
      <c r="C42" s="13">
        <f t="shared" si="1"/>
        <v>0</v>
      </c>
      <c r="D42" s="13">
        <f t="shared" si="1"/>
        <v>0</v>
      </c>
      <c r="E42" s="13">
        <f t="shared" si="1"/>
        <v>0</v>
      </c>
      <c r="F42" s="13">
        <f t="shared" si="1"/>
        <v>0</v>
      </c>
      <c r="G42" s="13">
        <f t="shared" si="1"/>
        <v>0</v>
      </c>
      <c r="H42" s="13">
        <f t="shared" si="1"/>
        <v>0</v>
      </c>
      <c r="I42" s="13">
        <f t="shared" si="1"/>
        <v>0</v>
      </c>
      <c r="J42" s="13">
        <f t="shared" si="1"/>
        <v>0</v>
      </c>
      <c r="K42" s="13">
        <f t="shared" si="1"/>
        <v>0</v>
      </c>
      <c r="L42" s="13">
        <f t="shared" si="1"/>
        <v>0</v>
      </c>
      <c r="M42" s="13">
        <f t="shared" si="1"/>
        <v>0</v>
      </c>
      <c r="N42" s="13">
        <f t="shared" si="1"/>
        <v>0</v>
      </c>
      <c r="P42" s="28">
        <f>SUM(P11:P41)</f>
        <v>0</v>
      </c>
      <c r="Q42" s="48"/>
    </row>
    <row r="45" spans="1:36" x14ac:dyDescent="0.25">
      <c r="B45" s="38" t="s">
        <v>16</v>
      </c>
      <c r="C45" s="19"/>
      <c r="D45" s="19"/>
      <c r="F45" s="21" t="s">
        <v>19</v>
      </c>
    </row>
    <row r="46" spans="1:36" ht="15.75" x14ac:dyDescent="0.25">
      <c r="B46" s="32" t="s">
        <v>15</v>
      </c>
      <c r="C46" s="60">
        <f>C6</f>
        <v>0</v>
      </c>
      <c r="D46" s="60"/>
      <c r="E46" s="60"/>
      <c r="F46" s="25" t="s">
        <v>20</v>
      </c>
      <c r="G46" s="62">
        <f>JANVIER!G46</f>
        <v>0</v>
      </c>
      <c r="H46" s="62"/>
      <c r="I46" s="6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</row>
    <row r="47" spans="1:36" ht="15.75" x14ac:dyDescent="0.25">
      <c r="B47" s="31" t="s">
        <v>22</v>
      </c>
      <c r="C47" s="61">
        <f>C7</f>
        <v>0</v>
      </c>
      <c r="D47" s="61"/>
      <c r="E47" s="61"/>
      <c r="F47" s="23" t="s">
        <v>21</v>
      </c>
      <c r="G47" s="72">
        <f>JANVIER!G47</f>
        <v>0</v>
      </c>
      <c r="H47" s="72"/>
      <c r="I47" s="72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</row>
    <row r="48" spans="1:36" x14ac:dyDescent="0.25">
      <c r="B48" s="27" t="s">
        <v>18</v>
      </c>
      <c r="C48" s="27"/>
      <c r="D48" s="27"/>
      <c r="F48" t="s">
        <v>18</v>
      </c>
    </row>
  </sheetData>
  <customSheetViews>
    <customSheetView guid="{B2D5D457-9994-4817-963E-7EA8DAAEE2A4}" topLeftCell="A4">
      <selection activeCell="A13" sqref="A13:IV28"/>
      <pageMargins left="0.7" right="0.7" top="0.75" bottom="0.75" header="0.3" footer="0.3"/>
    </customSheetView>
  </customSheetViews>
  <mergeCells count="11">
    <mergeCell ref="A3:I3"/>
    <mergeCell ref="J3:R3"/>
    <mergeCell ref="A4:I4"/>
    <mergeCell ref="J4:R4"/>
    <mergeCell ref="C6:E6"/>
    <mergeCell ref="U10:Z23"/>
    <mergeCell ref="C7:E7"/>
    <mergeCell ref="C46:E46"/>
    <mergeCell ref="G46:I46"/>
    <mergeCell ref="C47:E47"/>
    <mergeCell ref="G47:I47"/>
  </mergeCells>
  <phoneticPr fontId="0" type="noConversion"/>
  <conditionalFormatting sqref="A11:A38">
    <cfRule type="expression" dxfId="22" priority="2">
      <formula>OR(WEEKDAY(A11)=1,WEEKDAY(A11)=7)</formula>
    </cfRule>
  </conditionalFormatting>
  <conditionalFormatting sqref="A39:A41">
    <cfRule type="expression" dxfId="21" priority="1">
      <formula>OR(WEEKDAY(A39)=1,WEEKDAY(A39)=7)</formula>
    </cfRule>
  </conditionalFormatting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8"/>
  <sheetViews>
    <sheetView zoomScale="70" zoomScaleNormal="70" zoomScaleSheetLayoutView="90" workbookViewId="0">
      <selection activeCell="A24" sqref="A24"/>
    </sheetView>
  </sheetViews>
  <sheetFormatPr baseColWidth="10" defaultRowHeight="15" x14ac:dyDescent="0.25"/>
  <cols>
    <col min="1" max="1" width="26.85546875" style="35" customWidth="1"/>
    <col min="2" max="13" width="18.7109375" customWidth="1"/>
    <col min="14" max="14" width="25.140625" customWidth="1"/>
    <col min="16" max="17" width="19.140625" customWidth="1"/>
    <col min="35" max="35" width="14.7109375" customWidth="1"/>
  </cols>
  <sheetData>
    <row r="1" spans="1:35" ht="54.75" customHeight="1" x14ac:dyDescent="0.25"/>
    <row r="2" spans="1:35" ht="15" customHeight="1" x14ac:dyDescent="0.25"/>
    <row r="3" spans="1:35" ht="18" customHeight="1" x14ac:dyDescent="0.25">
      <c r="A3" s="64" t="s">
        <v>25</v>
      </c>
      <c r="B3" s="64"/>
      <c r="C3" s="64"/>
      <c r="D3" s="64"/>
      <c r="E3" s="64"/>
      <c r="F3" s="64"/>
      <c r="G3" s="64"/>
      <c r="H3" s="64"/>
      <c r="I3" s="64"/>
      <c r="J3" s="64" t="s">
        <v>25</v>
      </c>
      <c r="K3" s="64"/>
      <c r="L3" s="64"/>
      <c r="M3" s="64"/>
      <c r="N3" s="64"/>
      <c r="O3" s="64"/>
      <c r="P3" s="64"/>
      <c r="Q3" s="64"/>
      <c r="R3" s="6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13.15" customHeight="1" x14ac:dyDescent="0.25">
      <c r="A4" s="65">
        <f>DATE($Q$6,$Q$7,1)</f>
        <v>46204</v>
      </c>
      <c r="B4" s="65"/>
      <c r="C4" s="65"/>
      <c r="D4" s="65"/>
      <c r="E4" s="65"/>
      <c r="F4" s="65"/>
      <c r="G4" s="65"/>
      <c r="H4" s="65"/>
      <c r="I4" s="65"/>
      <c r="J4" s="65">
        <f>DATE($Q$6,$Q$7,1)</f>
        <v>46204</v>
      </c>
      <c r="K4" s="65"/>
      <c r="L4" s="65"/>
      <c r="M4" s="65"/>
      <c r="N4" s="65"/>
      <c r="O4" s="65"/>
      <c r="P4" s="65"/>
      <c r="Q4" s="65"/>
      <c r="R4" s="65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</row>
    <row r="5" spans="1:35" ht="13.15" customHeight="1" x14ac:dyDescent="0.25">
      <c r="A5" s="49"/>
      <c r="B5" s="49"/>
      <c r="C5" s="49"/>
      <c r="D5" s="49"/>
      <c r="E5" s="49"/>
      <c r="F5" s="49"/>
      <c r="G5" s="49"/>
      <c r="H5" s="49"/>
      <c r="I5" s="49"/>
      <c r="J5" s="54"/>
      <c r="K5" s="54"/>
      <c r="L5" s="54"/>
      <c r="M5" s="54"/>
      <c r="N5" s="54"/>
      <c r="O5" s="54"/>
      <c r="P5" s="54"/>
      <c r="Q5" s="5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</row>
    <row r="6" spans="1:35" ht="16.7" customHeight="1" x14ac:dyDescent="0.25">
      <c r="B6" s="37" t="s">
        <v>17</v>
      </c>
      <c r="C6" s="66">
        <f>JANVIER!C6</f>
        <v>0</v>
      </c>
      <c r="D6" s="67"/>
      <c r="E6" s="68"/>
      <c r="F6" s="33"/>
      <c r="G6" s="33"/>
      <c r="H6" s="34"/>
      <c r="I6" s="34"/>
      <c r="J6" s="34"/>
      <c r="K6" s="34"/>
      <c r="L6" s="34"/>
      <c r="M6" s="34"/>
      <c r="N6" s="34"/>
      <c r="O6" s="34"/>
      <c r="P6" t="s">
        <v>32</v>
      </c>
      <c r="Q6" s="51">
        <f>JANVIER!Q6</f>
        <v>2026</v>
      </c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</row>
    <row r="7" spans="1:35" ht="18" customHeight="1" x14ac:dyDescent="0.25">
      <c r="B7" s="37" t="s">
        <v>1</v>
      </c>
      <c r="C7" s="69">
        <f>JANVIER!C7</f>
        <v>0</v>
      </c>
      <c r="D7" s="70"/>
      <c r="E7" s="71"/>
      <c r="F7" s="33"/>
      <c r="G7" s="33"/>
      <c r="H7" s="34"/>
      <c r="I7" s="34"/>
      <c r="J7" s="34"/>
      <c r="K7" s="34"/>
      <c r="L7" s="34"/>
      <c r="M7" s="34"/>
      <c r="N7" s="34"/>
      <c r="O7" s="34"/>
      <c r="P7" t="s">
        <v>33</v>
      </c>
      <c r="Q7" s="12">
        <v>7</v>
      </c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</row>
    <row r="9" spans="1:35" x14ac:dyDescent="0.25"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</row>
    <row r="10" spans="1:35" ht="90" customHeight="1" x14ac:dyDescent="0.25">
      <c r="A10" s="44" t="s">
        <v>26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3"/>
      <c r="N10" s="45" t="s">
        <v>29</v>
      </c>
      <c r="P10" s="45" t="s">
        <v>30</v>
      </c>
      <c r="Q10" s="46" t="s">
        <v>24</v>
      </c>
      <c r="U10" s="63" t="s">
        <v>28</v>
      </c>
      <c r="V10" s="63"/>
      <c r="W10" s="63"/>
      <c r="X10" s="63"/>
      <c r="Y10" s="63"/>
      <c r="Z10" s="63"/>
    </row>
    <row r="11" spans="1:35" ht="15" customHeight="1" x14ac:dyDescent="0.25">
      <c r="A11" s="39">
        <f>DATE($Q$6,$Q$7,1)</f>
        <v>46204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13">
        <f>SUM(B11:M11)</f>
        <v>0</v>
      </c>
      <c r="P11" s="13"/>
      <c r="Q11" s="13"/>
      <c r="U11" s="63"/>
      <c r="V11" s="63"/>
      <c r="W11" s="63"/>
      <c r="X11" s="63"/>
      <c r="Y11" s="63"/>
      <c r="Z11" s="63"/>
    </row>
    <row r="12" spans="1:35" ht="15" customHeight="1" x14ac:dyDescent="0.25">
      <c r="A12" s="39">
        <f>DATE($Q$6,$Q$7,2)</f>
        <v>46205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13">
        <f t="shared" ref="N12:N41" si="0">SUM(B12:M12)</f>
        <v>0</v>
      </c>
      <c r="P12" s="13"/>
      <c r="Q12" s="13"/>
      <c r="U12" s="63"/>
      <c r="V12" s="63"/>
      <c r="W12" s="63"/>
      <c r="X12" s="63"/>
      <c r="Y12" s="63"/>
      <c r="Z12" s="63"/>
    </row>
    <row r="13" spans="1:35" ht="15" customHeight="1" x14ac:dyDescent="0.25">
      <c r="A13" s="39">
        <f>DATE($Q$6,$Q$7,3)</f>
        <v>46206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13">
        <f t="shared" si="0"/>
        <v>0</v>
      </c>
      <c r="P13" s="13"/>
      <c r="Q13" s="13"/>
      <c r="U13" s="63"/>
      <c r="V13" s="63"/>
      <c r="W13" s="63"/>
      <c r="X13" s="63"/>
      <c r="Y13" s="63"/>
      <c r="Z13" s="63"/>
    </row>
    <row r="14" spans="1:35" ht="15" customHeight="1" x14ac:dyDescent="0.25">
      <c r="A14" s="39">
        <f>DATE($Q$6,$Q$7,4)</f>
        <v>46207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13">
        <f t="shared" si="0"/>
        <v>0</v>
      </c>
      <c r="P14" s="28"/>
      <c r="Q14" s="28"/>
      <c r="U14" s="63"/>
      <c r="V14" s="63"/>
      <c r="W14" s="63"/>
      <c r="X14" s="63"/>
      <c r="Y14" s="63"/>
      <c r="Z14" s="63"/>
    </row>
    <row r="15" spans="1:35" ht="15" customHeight="1" x14ac:dyDescent="0.25">
      <c r="A15" s="39">
        <f>DATE($Q$6,$Q$7,5)</f>
        <v>46208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13">
        <f t="shared" si="0"/>
        <v>0</v>
      </c>
      <c r="P15" s="28"/>
      <c r="Q15" s="28"/>
      <c r="U15" s="63"/>
      <c r="V15" s="63"/>
      <c r="W15" s="63"/>
      <c r="X15" s="63"/>
      <c r="Y15" s="63"/>
      <c r="Z15" s="63"/>
    </row>
    <row r="16" spans="1:35" ht="15" customHeight="1" x14ac:dyDescent="0.25">
      <c r="A16" s="39">
        <f>DATE($Q$6,$Q$7,6)</f>
        <v>46209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13">
        <f t="shared" si="0"/>
        <v>0</v>
      </c>
      <c r="P16" s="28"/>
      <c r="Q16" s="28"/>
      <c r="U16" s="63"/>
      <c r="V16" s="63"/>
      <c r="W16" s="63"/>
      <c r="X16" s="63"/>
      <c r="Y16" s="63"/>
      <c r="Z16" s="63"/>
    </row>
    <row r="17" spans="1:26" ht="15" customHeight="1" x14ac:dyDescent="0.25">
      <c r="A17" s="39">
        <f>DATE($Q$6,$Q$7,7)</f>
        <v>46210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13">
        <f t="shared" si="0"/>
        <v>0</v>
      </c>
      <c r="P17" s="28"/>
      <c r="Q17" s="28"/>
      <c r="U17" s="63"/>
      <c r="V17" s="63"/>
      <c r="W17" s="63"/>
      <c r="X17" s="63"/>
      <c r="Y17" s="63"/>
      <c r="Z17" s="63"/>
    </row>
    <row r="18" spans="1:26" ht="15" customHeight="1" x14ac:dyDescent="0.25">
      <c r="A18" s="39">
        <f>DATE($Q$6,$Q$7,8)</f>
        <v>46211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13">
        <f t="shared" si="0"/>
        <v>0</v>
      </c>
      <c r="P18" s="28"/>
      <c r="Q18" s="28"/>
      <c r="U18" s="63"/>
      <c r="V18" s="63"/>
      <c r="W18" s="63"/>
      <c r="X18" s="63"/>
      <c r="Y18" s="63"/>
      <c r="Z18" s="63"/>
    </row>
    <row r="19" spans="1:26" ht="18.75" customHeight="1" x14ac:dyDescent="0.25">
      <c r="A19" s="39">
        <f>DATE($Q$6,$Q$7,9)</f>
        <v>46212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13">
        <f t="shared" si="0"/>
        <v>0</v>
      </c>
      <c r="P19" s="28"/>
      <c r="Q19" s="28"/>
      <c r="U19" s="63"/>
      <c r="V19" s="63"/>
      <c r="W19" s="63"/>
      <c r="X19" s="63"/>
      <c r="Y19" s="63"/>
      <c r="Z19" s="63"/>
    </row>
    <row r="20" spans="1:26" ht="15" customHeight="1" x14ac:dyDescent="0.25">
      <c r="A20" s="39">
        <f>DATE($Q$6,$Q$7,10)</f>
        <v>46213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13">
        <f t="shared" si="0"/>
        <v>0</v>
      </c>
      <c r="P20" s="28"/>
      <c r="Q20" s="28"/>
      <c r="U20" s="63"/>
      <c r="V20" s="63"/>
      <c r="W20" s="63"/>
      <c r="X20" s="63"/>
      <c r="Y20" s="63"/>
      <c r="Z20" s="63"/>
    </row>
    <row r="21" spans="1:26" ht="15" customHeight="1" x14ac:dyDescent="0.25">
      <c r="A21" s="39">
        <f>DATE($Q$6,$Q$7,11)</f>
        <v>46214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13">
        <f t="shared" si="0"/>
        <v>0</v>
      </c>
      <c r="P21" s="28"/>
      <c r="Q21" s="28"/>
      <c r="U21" s="63"/>
      <c r="V21" s="63"/>
      <c r="W21" s="63"/>
      <c r="X21" s="63"/>
      <c r="Y21" s="63"/>
      <c r="Z21" s="63"/>
    </row>
    <row r="22" spans="1:26" x14ac:dyDescent="0.25">
      <c r="A22" s="39">
        <f>DATE($Q$6,$Q$7,12)</f>
        <v>46215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13">
        <f t="shared" si="0"/>
        <v>0</v>
      </c>
      <c r="P22" s="28"/>
      <c r="Q22" s="28"/>
      <c r="U22" s="63"/>
      <c r="V22" s="63"/>
      <c r="W22" s="63"/>
      <c r="X22" s="63"/>
      <c r="Y22" s="63"/>
      <c r="Z22" s="63"/>
    </row>
    <row r="23" spans="1:26" x14ac:dyDescent="0.25">
      <c r="A23" s="39">
        <f>DATE($Q$6,$Q$7,13)</f>
        <v>46216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13">
        <f t="shared" si="0"/>
        <v>0</v>
      </c>
      <c r="P23" s="28"/>
      <c r="Q23" s="28"/>
      <c r="U23" s="63"/>
      <c r="V23" s="63"/>
      <c r="W23" s="63"/>
      <c r="X23" s="63"/>
      <c r="Y23" s="63"/>
      <c r="Z23" s="63"/>
    </row>
    <row r="24" spans="1:26" x14ac:dyDescent="0.25">
      <c r="A24" s="58">
        <f>DATE($Q$6,$Q$7,14)</f>
        <v>46217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13">
        <f t="shared" si="0"/>
        <v>0</v>
      </c>
      <c r="P24" s="28"/>
      <c r="Q24" s="28"/>
    </row>
    <row r="25" spans="1:26" x14ac:dyDescent="0.25">
      <c r="A25" s="39">
        <f>DATE($Q$6,$Q$7,15)</f>
        <v>46218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13">
        <f t="shared" si="0"/>
        <v>0</v>
      </c>
      <c r="P25" s="28"/>
      <c r="Q25" s="28"/>
    </row>
    <row r="26" spans="1:26" x14ac:dyDescent="0.25">
      <c r="A26" s="39">
        <f>DATE($Q$6,$Q$7,16)</f>
        <v>46219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13">
        <f t="shared" si="0"/>
        <v>0</v>
      </c>
      <c r="P26" s="28"/>
      <c r="Q26" s="28"/>
    </row>
    <row r="27" spans="1:26" x14ac:dyDescent="0.25">
      <c r="A27" s="39">
        <f>DATE($Q$6,$Q$7,17)</f>
        <v>46220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13">
        <f t="shared" si="0"/>
        <v>0</v>
      </c>
      <c r="P27" s="28"/>
      <c r="Q27" s="28"/>
    </row>
    <row r="28" spans="1:26" x14ac:dyDescent="0.25">
      <c r="A28" s="39">
        <f>DATE($Q$6,$Q$7,18)</f>
        <v>46221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13">
        <f t="shared" si="0"/>
        <v>0</v>
      </c>
      <c r="P28" s="28"/>
      <c r="Q28" s="28"/>
    </row>
    <row r="29" spans="1:26" x14ac:dyDescent="0.25">
      <c r="A29" s="39">
        <f>DATE($Q$6,$Q$7,19)</f>
        <v>46222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13">
        <f t="shared" si="0"/>
        <v>0</v>
      </c>
      <c r="P29" s="28"/>
      <c r="Q29" s="28"/>
    </row>
    <row r="30" spans="1:26" x14ac:dyDescent="0.25">
      <c r="A30" s="39">
        <f>DATE($Q$6,$Q$7,20)</f>
        <v>46223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13">
        <f t="shared" si="0"/>
        <v>0</v>
      </c>
      <c r="P30" s="28"/>
      <c r="Q30" s="28"/>
    </row>
    <row r="31" spans="1:26" x14ac:dyDescent="0.25">
      <c r="A31" s="39">
        <f>DATE($Q$6,$Q$7,21)</f>
        <v>46224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13">
        <f t="shared" si="0"/>
        <v>0</v>
      </c>
      <c r="P31" s="28"/>
      <c r="Q31" s="28"/>
    </row>
    <row r="32" spans="1:26" x14ac:dyDescent="0.25">
      <c r="A32" s="39">
        <f>DATE($Q$6,$Q$7,22)</f>
        <v>46225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13">
        <f t="shared" si="0"/>
        <v>0</v>
      </c>
      <c r="P32" s="28"/>
      <c r="Q32" s="28"/>
    </row>
    <row r="33" spans="1:36" x14ac:dyDescent="0.25">
      <c r="A33" s="39">
        <f>DATE($Q$6,$Q$7,23)</f>
        <v>46226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13">
        <f t="shared" si="0"/>
        <v>0</v>
      </c>
      <c r="P33" s="28"/>
      <c r="Q33" s="28"/>
    </row>
    <row r="34" spans="1:36" x14ac:dyDescent="0.25">
      <c r="A34" s="39">
        <f>DATE($Q$6,$Q$7,24)</f>
        <v>46227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13">
        <f t="shared" si="0"/>
        <v>0</v>
      </c>
      <c r="P34" s="28"/>
      <c r="Q34" s="28"/>
    </row>
    <row r="35" spans="1:36" x14ac:dyDescent="0.25">
      <c r="A35" s="39">
        <f>DATE($Q$6,$Q$7,25)</f>
        <v>46228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13">
        <f t="shared" si="0"/>
        <v>0</v>
      </c>
      <c r="P35" s="28"/>
      <c r="Q35" s="28"/>
    </row>
    <row r="36" spans="1:36" x14ac:dyDescent="0.25">
      <c r="A36" s="39">
        <f>DATE($Q$6,$Q$7,26)</f>
        <v>46229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13">
        <f t="shared" si="0"/>
        <v>0</v>
      </c>
      <c r="P36" s="28"/>
      <c r="Q36" s="28"/>
    </row>
    <row r="37" spans="1:36" x14ac:dyDescent="0.25">
      <c r="A37" s="39">
        <f>DATE($Q$6,$Q$7,27)</f>
        <v>46230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13">
        <f t="shared" si="0"/>
        <v>0</v>
      </c>
      <c r="P37" s="28"/>
      <c r="Q37" s="28"/>
    </row>
    <row r="38" spans="1:36" x14ac:dyDescent="0.25">
      <c r="A38" s="39">
        <f>DATE($Q$6,$Q$7,28)</f>
        <v>46231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13">
        <f t="shared" si="0"/>
        <v>0</v>
      </c>
      <c r="P38" s="28"/>
      <c r="Q38" s="28"/>
    </row>
    <row r="39" spans="1:36" x14ac:dyDescent="0.25">
      <c r="A39" s="39">
        <f>DATE($Q$6,$Q$7,29)</f>
        <v>46232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13">
        <f t="shared" si="0"/>
        <v>0</v>
      </c>
      <c r="P39" s="28"/>
      <c r="Q39" s="28"/>
    </row>
    <row r="40" spans="1:36" x14ac:dyDescent="0.25">
      <c r="A40" s="39">
        <f>DATE($Q$6,$Q$7,30)</f>
        <v>46233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13">
        <f t="shared" si="0"/>
        <v>0</v>
      </c>
      <c r="P40" s="28"/>
      <c r="Q40" s="28"/>
    </row>
    <row r="41" spans="1:36" x14ac:dyDescent="0.25">
      <c r="A41" s="39">
        <f>DATE($Q$6,$Q$7,31)</f>
        <v>46234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13">
        <f t="shared" si="0"/>
        <v>0</v>
      </c>
      <c r="P41" s="28"/>
      <c r="Q41" s="28"/>
    </row>
    <row r="42" spans="1:36" x14ac:dyDescent="0.25">
      <c r="A42" s="40" t="s">
        <v>31</v>
      </c>
      <c r="B42" s="13">
        <f t="shared" ref="B42:N42" si="1">SUM(B11:B41)</f>
        <v>0</v>
      </c>
      <c r="C42" s="13">
        <f t="shared" si="1"/>
        <v>0</v>
      </c>
      <c r="D42" s="13">
        <f t="shared" si="1"/>
        <v>0</v>
      </c>
      <c r="E42" s="13">
        <f t="shared" si="1"/>
        <v>0</v>
      </c>
      <c r="F42" s="13">
        <f t="shared" si="1"/>
        <v>0</v>
      </c>
      <c r="G42" s="13">
        <f t="shared" si="1"/>
        <v>0</v>
      </c>
      <c r="H42" s="13">
        <f t="shared" si="1"/>
        <v>0</v>
      </c>
      <c r="I42" s="13">
        <f t="shared" si="1"/>
        <v>0</v>
      </c>
      <c r="J42" s="13">
        <f t="shared" si="1"/>
        <v>0</v>
      </c>
      <c r="K42" s="13">
        <f t="shared" si="1"/>
        <v>0</v>
      </c>
      <c r="L42" s="13">
        <f t="shared" si="1"/>
        <v>0</v>
      </c>
      <c r="M42" s="13">
        <f t="shared" si="1"/>
        <v>0</v>
      </c>
      <c r="N42" s="13">
        <f t="shared" si="1"/>
        <v>0</v>
      </c>
      <c r="P42" s="28">
        <f>SUM(P11:P41)</f>
        <v>0</v>
      </c>
      <c r="Q42" s="48"/>
    </row>
    <row r="45" spans="1:36" x14ac:dyDescent="0.25">
      <c r="B45" s="38" t="s">
        <v>16</v>
      </c>
      <c r="C45" s="19"/>
      <c r="D45" s="19"/>
      <c r="F45" s="21" t="s">
        <v>19</v>
      </c>
    </row>
    <row r="46" spans="1:36" ht="15.75" x14ac:dyDescent="0.25">
      <c r="B46" s="32" t="s">
        <v>15</v>
      </c>
      <c r="C46" s="60">
        <f>C6</f>
        <v>0</v>
      </c>
      <c r="D46" s="60"/>
      <c r="E46" s="60"/>
      <c r="F46" s="25" t="s">
        <v>20</v>
      </c>
      <c r="G46" s="62">
        <f>JANVIER!G46</f>
        <v>0</v>
      </c>
      <c r="H46" s="62"/>
      <c r="I46" s="6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</row>
    <row r="47" spans="1:36" ht="15.75" x14ac:dyDescent="0.25">
      <c r="B47" s="31" t="s">
        <v>22</v>
      </c>
      <c r="C47" s="61">
        <f>C7</f>
        <v>0</v>
      </c>
      <c r="D47" s="61"/>
      <c r="E47" s="61"/>
      <c r="F47" s="23" t="s">
        <v>21</v>
      </c>
      <c r="G47" s="72">
        <f>JANVIER!G47</f>
        <v>0</v>
      </c>
      <c r="H47" s="72"/>
      <c r="I47" s="72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</row>
    <row r="48" spans="1:36" x14ac:dyDescent="0.25">
      <c r="B48" s="27" t="s">
        <v>18</v>
      </c>
      <c r="C48" s="27"/>
      <c r="D48" s="27"/>
      <c r="F48" t="s">
        <v>18</v>
      </c>
    </row>
  </sheetData>
  <customSheetViews>
    <customSheetView guid="{B2D5D457-9994-4817-963E-7EA8DAAEE2A4}" topLeftCell="A10">
      <selection activeCell="A13" sqref="A13:IV28"/>
      <pageMargins left="0.7" right="0.7" top="0.75" bottom="0.75" header="0.3" footer="0.3"/>
    </customSheetView>
  </customSheetViews>
  <mergeCells count="11">
    <mergeCell ref="A3:I3"/>
    <mergeCell ref="J3:R3"/>
    <mergeCell ref="A4:I4"/>
    <mergeCell ref="J4:R4"/>
    <mergeCell ref="C6:E6"/>
    <mergeCell ref="U10:Z23"/>
    <mergeCell ref="C7:E7"/>
    <mergeCell ref="C46:E46"/>
    <mergeCell ref="G46:I46"/>
    <mergeCell ref="C47:E47"/>
    <mergeCell ref="G47:I47"/>
  </mergeCells>
  <phoneticPr fontId="0" type="noConversion"/>
  <conditionalFormatting sqref="A11:A38">
    <cfRule type="expression" dxfId="20" priority="2">
      <formula>OR(WEEKDAY(A11)=1,WEEKDAY(A11)=7)</formula>
    </cfRule>
  </conditionalFormatting>
  <conditionalFormatting sqref="A39:A41">
    <cfRule type="expression" dxfId="19" priority="1">
      <formula>OR(WEEKDAY(A39)=1,WEEKDAY(A39)=7)</formula>
    </cfRule>
  </conditionalFormatting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8"/>
  <sheetViews>
    <sheetView zoomScale="70" zoomScaleNormal="70" zoomScaleSheetLayoutView="80" workbookViewId="0">
      <selection activeCell="A25" sqref="A25"/>
    </sheetView>
  </sheetViews>
  <sheetFormatPr baseColWidth="10" defaultRowHeight="15" x14ac:dyDescent="0.25"/>
  <cols>
    <col min="1" max="1" width="26.85546875" style="35" customWidth="1"/>
    <col min="2" max="13" width="18.7109375" customWidth="1"/>
    <col min="14" max="14" width="25.140625" customWidth="1"/>
    <col min="16" max="17" width="19.140625" customWidth="1"/>
    <col min="35" max="35" width="14.7109375" customWidth="1"/>
  </cols>
  <sheetData>
    <row r="1" spans="1:35" ht="54.75" customHeight="1" x14ac:dyDescent="0.25"/>
    <row r="2" spans="1:35" ht="15" customHeight="1" x14ac:dyDescent="0.25"/>
    <row r="3" spans="1:35" ht="18" customHeight="1" x14ac:dyDescent="0.25">
      <c r="A3" s="64" t="s">
        <v>25</v>
      </c>
      <c r="B3" s="64"/>
      <c r="C3" s="64"/>
      <c r="D3" s="64"/>
      <c r="E3" s="64"/>
      <c r="F3" s="64"/>
      <c r="G3" s="64"/>
      <c r="H3" s="64"/>
      <c r="I3" s="64"/>
      <c r="J3" s="64" t="s">
        <v>25</v>
      </c>
      <c r="K3" s="64"/>
      <c r="L3" s="64"/>
      <c r="M3" s="64"/>
      <c r="N3" s="64"/>
      <c r="O3" s="64"/>
      <c r="P3" s="64"/>
      <c r="Q3" s="64"/>
      <c r="R3" s="6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13.15" customHeight="1" x14ac:dyDescent="0.25">
      <c r="A4" s="65">
        <f>DATE($Q$6,$Q$7,1)</f>
        <v>46235</v>
      </c>
      <c r="B4" s="65"/>
      <c r="C4" s="65"/>
      <c r="D4" s="65"/>
      <c r="E4" s="65"/>
      <c r="F4" s="65"/>
      <c r="G4" s="65"/>
      <c r="H4" s="65"/>
      <c r="I4" s="65"/>
      <c r="J4" s="65">
        <f>DATE($Q$6,$Q$7,1)</f>
        <v>46235</v>
      </c>
      <c r="K4" s="65"/>
      <c r="L4" s="65"/>
      <c r="M4" s="65"/>
      <c r="N4" s="65"/>
      <c r="O4" s="65"/>
      <c r="P4" s="65"/>
      <c r="Q4" s="65"/>
      <c r="R4" s="65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</row>
    <row r="5" spans="1:35" ht="13.15" customHeight="1" x14ac:dyDescent="0.25">
      <c r="A5" s="49"/>
      <c r="B5" s="49"/>
      <c r="C5" s="49"/>
      <c r="D5" s="49"/>
      <c r="E5" s="49"/>
      <c r="F5" s="49"/>
      <c r="G5" s="49"/>
      <c r="H5" s="49"/>
      <c r="I5" s="49"/>
      <c r="J5" s="54"/>
      <c r="K5" s="54"/>
      <c r="L5" s="54"/>
      <c r="M5" s="54"/>
      <c r="N5" s="54"/>
      <c r="O5" s="54"/>
      <c r="P5" s="54"/>
      <c r="Q5" s="5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</row>
    <row r="6" spans="1:35" ht="16.7" customHeight="1" x14ac:dyDescent="0.25">
      <c r="B6" s="37" t="s">
        <v>17</v>
      </c>
      <c r="C6" s="66">
        <f>JANVIER!C6</f>
        <v>0</v>
      </c>
      <c r="D6" s="67"/>
      <c r="E6" s="68"/>
      <c r="F6" s="33"/>
      <c r="G6" s="33"/>
      <c r="H6" s="34"/>
      <c r="I6" s="34"/>
      <c r="J6" s="34"/>
      <c r="K6" s="34"/>
      <c r="L6" s="34"/>
      <c r="M6" s="34"/>
      <c r="N6" s="34"/>
      <c r="O6" s="34"/>
      <c r="P6" t="s">
        <v>32</v>
      </c>
      <c r="Q6" s="51">
        <f>JANVIER!Q6</f>
        <v>2026</v>
      </c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</row>
    <row r="7" spans="1:35" ht="18" customHeight="1" x14ac:dyDescent="0.25">
      <c r="B7" s="37" t="s">
        <v>1</v>
      </c>
      <c r="C7" s="69">
        <f>JANVIER!C7</f>
        <v>0</v>
      </c>
      <c r="D7" s="70"/>
      <c r="E7" s="71"/>
      <c r="F7" s="33"/>
      <c r="G7" s="33"/>
      <c r="H7" s="34"/>
      <c r="I7" s="34"/>
      <c r="J7" s="34"/>
      <c r="K7" s="34"/>
      <c r="L7" s="34"/>
      <c r="M7" s="34"/>
      <c r="N7" s="34"/>
      <c r="O7" s="34"/>
      <c r="P7" t="s">
        <v>33</v>
      </c>
      <c r="Q7" s="12">
        <v>8</v>
      </c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</row>
    <row r="9" spans="1:35" x14ac:dyDescent="0.25"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</row>
    <row r="10" spans="1:35" ht="90" customHeight="1" x14ac:dyDescent="0.25">
      <c r="A10" s="44" t="s">
        <v>26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3"/>
      <c r="N10" s="45" t="s">
        <v>29</v>
      </c>
      <c r="P10" s="45" t="s">
        <v>30</v>
      </c>
      <c r="Q10" s="46" t="s">
        <v>24</v>
      </c>
      <c r="U10" s="63" t="s">
        <v>28</v>
      </c>
      <c r="V10" s="63"/>
      <c r="W10" s="63"/>
      <c r="X10" s="63"/>
      <c r="Y10" s="63"/>
      <c r="Z10" s="63"/>
    </row>
    <row r="11" spans="1:35" ht="15" customHeight="1" x14ac:dyDescent="0.25">
      <c r="A11" s="39">
        <f>DATE($Q$6,$Q$7,1)</f>
        <v>46235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13">
        <f>SUM(B11:M11)</f>
        <v>0</v>
      </c>
      <c r="P11" s="13"/>
      <c r="Q11" s="13"/>
      <c r="U11" s="63"/>
      <c r="V11" s="63"/>
      <c r="W11" s="63"/>
      <c r="X11" s="63"/>
      <c r="Y11" s="63"/>
      <c r="Z11" s="63"/>
    </row>
    <row r="12" spans="1:35" ht="15" customHeight="1" x14ac:dyDescent="0.25">
      <c r="A12" s="39">
        <f>DATE($Q$6,$Q$7,2)</f>
        <v>46236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13">
        <f t="shared" ref="N12:N41" si="0">SUM(B12:M12)</f>
        <v>0</v>
      </c>
      <c r="P12" s="13"/>
      <c r="Q12" s="13"/>
      <c r="U12" s="63"/>
      <c r="V12" s="63"/>
      <c r="W12" s="63"/>
      <c r="X12" s="63"/>
      <c r="Y12" s="63"/>
      <c r="Z12" s="63"/>
    </row>
    <row r="13" spans="1:35" ht="15" customHeight="1" x14ac:dyDescent="0.25">
      <c r="A13" s="39">
        <f>DATE($Q$6,$Q$7,3)</f>
        <v>46237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13">
        <f t="shared" si="0"/>
        <v>0</v>
      </c>
      <c r="P13" s="13"/>
      <c r="Q13" s="13"/>
      <c r="U13" s="63"/>
      <c r="V13" s="63"/>
      <c r="W13" s="63"/>
      <c r="X13" s="63"/>
      <c r="Y13" s="63"/>
      <c r="Z13" s="63"/>
    </row>
    <row r="14" spans="1:35" ht="15" customHeight="1" x14ac:dyDescent="0.25">
      <c r="A14" s="39">
        <f>DATE($Q$6,$Q$7,4)</f>
        <v>46238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13">
        <f t="shared" si="0"/>
        <v>0</v>
      </c>
      <c r="P14" s="28"/>
      <c r="Q14" s="28"/>
      <c r="U14" s="63"/>
      <c r="V14" s="63"/>
      <c r="W14" s="63"/>
      <c r="X14" s="63"/>
      <c r="Y14" s="63"/>
      <c r="Z14" s="63"/>
    </row>
    <row r="15" spans="1:35" ht="15" customHeight="1" x14ac:dyDescent="0.25">
      <c r="A15" s="39">
        <f>DATE($Q$6,$Q$7,5)</f>
        <v>46239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13">
        <f t="shared" si="0"/>
        <v>0</v>
      </c>
      <c r="P15" s="28"/>
      <c r="Q15" s="28"/>
      <c r="U15" s="63"/>
      <c r="V15" s="63"/>
      <c r="W15" s="63"/>
      <c r="X15" s="63"/>
      <c r="Y15" s="63"/>
      <c r="Z15" s="63"/>
    </row>
    <row r="16" spans="1:35" ht="15" customHeight="1" x14ac:dyDescent="0.25">
      <c r="A16" s="39">
        <f>DATE($Q$6,$Q$7,6)</f>
        <v>46240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13">
        <f t="shared" si="0"/>
        <v>0</v>
      </c>
      <c r="P16" s="28"/>
      <c r="Q16" s="28"/>
      <c r="U16" s="63"/>
      <c r="V16" s="63"/>
      <c r="W16" s="63"/>
      <c r="X16" s="63"/>
      <c r="Y16" s="63"/>
      <c r="Z16" s="63"/>
    </row>
    <row r="17" spans="1:26" ht="15" customHeight="1" x14ac:dyDescent="0.25">
      <c r="A17" s="39">
        <f>DATE($Q$6,$Q$7,7)</f>
        <v>46241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13">
        <f t="shared" si="0"/>
        <v>0</v>
      </c>
      <c r="P17" s="28"/>
      <c r="Q17" s="28"/>
      <c r="U17" s="63"/>
      <c r="V17" s="63"/>
      <c r="W17" s="63"/>
      <c r="X17" s="63"/>
      <c r="Y17" s="63"/>
      <c r="Z17" s="63"/>
    </row>
    <row r="18" spans="1:26" ht="15" customHeight="1" x14ac:dyDescent="0.25">
      <c r="A18" s="39">
        <f>DATE($Q$6,$Q$7,8)</f>
        <v>46242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13">
        <f t="shared" si="0"/>
        <v>0</v>
      </c>
      <c r="P18" s="28"/>
      <c r="Q18" s="28"/>
      <c r="U18" s="63"/>
      <c r="V18" s="63"/>
      <c r="W18" s="63"/>
      <c r="X18" s="63"/>
      <c r="Y18" s="63"/>
      <c r="Z18" s="63"/>
    </row>
    <row r="19" spans="1:26" ht="18.75" customHeight="1" x14ac:dyDescent="0.25">
      <c r="A19" s="39">
        <f>DATE($Q$6,$Q$7,9)</f>
        <v>46243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13">
        <f t="shared" si="0"/>
        <v>0</v>
      </c>
      <c r="P19" s="28"/>
      <c r="Q19" s="28"/>
      <c r="U19" s="63"/>
      <c r="V19" s="63"/>
      <c r="W19" s="63"/>
      <c r="X19" s="63"/>
      <c r="Y19" s="63"/>
      <c r="Z19" s="63"/>
    </row>
    <row r="20" spans="1:26" ht="15" customHeight="1" x14ac:dyDescent="0.25">
      <c r="A20" s="39">
        <f>DATE($Q$6,$Q$7,10)</f>
        <v>46244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13">
        <f t="shared" si="0"/>
        <v>0</v>
      </c>
      <c r="P20" s="28"/>
      <c r="Q20" s="28"/>
      <c r="U20" s="63"/>
      <c r="V20" s="63"/>
      <c r="W20" s="63"/>
      <c r="X20" s="63"/>
      <c r="Y20" s="63"/>
      <c r="Z20" s="63"/>
    </row>
    <row r="21" spans="1:26" ht="15" customHeight="1" x14ac:dyDescent="0.25">
      <c r="A21" s="39">
        <f>DATE($Q$6,$Q$7,11)</f>
        <v>46245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13">
        <f t="shared" si="0"/>
        <v>0</v>
      </c>
      <c r="P21" s="28"/>
      <c r="Q21" s="28"/>
      <c r="U21" s="63"/>
      <c r="V21" s="63"/>
      <c r="W21" s="63"/>
      <c r="X21" s="63"/>
      <c r="Y21" s="63"/>
      <c r="Z21" s="63"/>
    </row>
    <row r="22" spans="1:26" x14ac:dyDescent="0.25">
      <c r="A22" s="39">
        <f>DATE($Q$6,$Q$7,12)</f>
        <v>46246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13">
        <f t="shared" si="0"/>
        <v>0</v>
      </c>
      <c r="P22" s="28"/>
      <c r="Q22" s="28"/>
      <c r="U22" s="63"/>
      <c r="V22" s="63"/>
      <c r="W22" s="63"/>
      <c r="X22" s="63"/>
      <c r="Y22" s="63"/>
      <c r="Z22" s="63"/>
    </row>
    <row r="23" spans="1:26" x14ac:dyDescent="0.25">
      <c r="A23" s="39">
        <f>DATE($Q$6,$Q$7,13)</f>
        <v>46247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13">
        <f t="shared" si="0"/>
        <v>0</v>
      </c>
      <c r="P23" s="28"/>
      <c r="Q23" s="28"/>
      <c r="U23" s="63"/>
      <c r="V23" s="63"/>
      <c r="W23" s="63"/>
      <c r="X23" s="63"/>
      <c r="Y23" s="63"/>
      <c r="Z23" s="63"/>
    </row>
    <row r="24" spans="1:26" x14ac:dyDescent="0.25">
      <c r="A24" s="39">
        <f>DATE($Q$6,$Q$7,14)</f>
        <v>46248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13">
        <f t="shared" si="0"/>
        <v>0</v>
      </c>
      <c r="P24" s="28"/>
      <c r="Q24" s="28"/>
    </row>
    <row r="25" spans="1:26" x14ac:dyDescent="0.25">
      <c r="A25" s="58">
        <f>DATE($Q$6,$Q$7,15)</f>
        <v>46249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13">
        <f t="shared" si="0"/>
        <v>0</v>
      </c>
      <c r="P25" s="28"/>
      <c r="Q25" s="28"/>
    </row>
    <row r="26" spans="1:26" x14ac:dyDescent="0.25">
      <c r="A26" s="39">
        <f>DATE($Q$6,$Q$7,16)</f>
        <v>46250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13">
        <f t="shared" si="0"/>
        <v>0</v>
      </c>
      <c r="P26" s="28"/>
      <c r="Q26" s="28"/>
    </row>
    <row r="27" spans="1:26" x14ac:dyDescent="0.25">
      <c r="A27" s="39">
        <f>DATE($Q$6,$Q$7,17)</f>
        <v>46251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13">
        <f t="shared" si="0"/>
        <v>0</v>
      </c>
      <c r="P27" s="28"/>
      <c r="Q27" s="28"/>
    </row>
    <row r="28" spans="1:26" x14ac:dyDescent="0.25">
      <c r="A28" s="39">
        <f>DATE($Q$6,$Q$7,18)</f>
        <v>46252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13">
        <f t="shared" si="0"/>
        <v>0</v>
      </c>
      <c r="P28" s="28"/>
      <c r="Q28" s="28"/>
    </row>
    <row r="29" spans="1:26" x14ac:dyDescent="0.25">
      <c r="A29" s="39">
        <f>DATE($Q$6,$Q$7,19)</f>
        <v>46253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13">
        <f t="shared" si="0"/>
        <v>0</v>
      </c>
      <c r="P29" s="28"/>
      <c r="Q29" s="28"/>
    </row>
    <row r="30" spans="1:26" x14ac:dyDescent="0.25">
      <c r="A30" s="39">
        <f>DATE($Q$6,$Q$7,20)</f>
        <v>46254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13">
        <f t="shared" si="0"/>
        <v>0</v>
      </c>
      <c r="P30" s="28"/>
      <c r="Q30" s="28"/>
    </row>
    <row r="31" spans="1:26" x14ac:dyDescent="0.25">
      <c r="A31" s="39">
        <f>DATE($Q$6,$Q$7,21)</f>
        <v>46255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13">
        <f t="shared" si="0"/>
        <v>0</v>
      </c>
      <c r="P31" s="28"/>
      <c r="Q31" s="28"/>
    </row>
    <row r="32" spans="1:26" x14ac:dyDescent="0.25">
      <c r="A32" s="39">
        <f>DATE($Q$6,$Q$7,22)</f>
        <v>46256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13">
        <f t="shared" si="0"/>
        <v>0</v>
      </c>
      <c r="P32" s="28"/>
      <c r="Q32" s="28"/>
    </row>
    <row r="33" spans="1:36" x14ac:dyDescent="0.25">
      <c r="A33" s="39">
        <f>DATE($Q$6,$Q$7,23)</f>
        <v>46257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13">
        <f t="shared" si="0"/>
        <v>0</v>
      </c>
      <c r="P33" s="28"/>
      <c r="Q33" s="28"/>
    </row>
    <row r="34" spans="1:36" x14ac:dyDescent="0.25">
      <c r="A34" s="39">
        <f>DATE($Q$6,$Q$7,24)</f>
        <v>46258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13">
        <f t="shared" si="0"/>
        <v>0</v>
      </c>
      <c r="P34" s="28"/>
      <c r="Q34" s="28"/>
    </row>
    <row r="35" spans="1:36" x14ac:dyDescent="0.25">
      <c r="A35" s="39">
        <f>DATE($Q$6,$Q$7,25)</f>
        <v>46259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13">
        <f t="shared" si="0"/>
        <v>0</v>
      </c>
      <c r="P35" s="28"/>
      <c r="Q35" s="28"/>
    </row>
    <row r="36" spans="1:36" x14ac:dyDescent="0.25">
      <c r="A36" s="39">
        <f>DATE($Q$6,$Q$7,26)</f>
        <v>46260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13">
        <f t="shared" si="0"/>
        <v>0</v>
      </c>
      <c r="P36" s="28"/>
      <c r="Q36" s="28"/>
    </row>
    <row r="37" spans="1:36" x14ac:dyDescent="0.25">
      <c r="A37" s="39">
        <f>DATE($Q$6,$Q$7,27)</f>
        <v>46261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13">
        <f t="shared" si="0"/>
        <v>0</v>
      </c>
      <c r="P37" s="28"/>
      <c r="Q37" s="28"/>
    </row>
    <row r="38" spans="1:36" x14ac:dyDescent="0.25">
      <c r="A38" s="39">
        <f>DATE($Q$6,$Q$7,28)</f>
        <v>46262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13">
        <f t="shared" si="0"/>
        <v>0</v>
      </c>
      <c r="P38" s="28"/>
      <c r="Q38" s="28"/>
    </row>
    <row r="39" spans="1:36" x14ac:dyDescent="0.25">
      <c r="A39" s="39">
        <f>DATE($Q$6,$Q$7,29)</f>
        <v>46263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13">
        <f t="shared" si="0"/>
        <v>0</v>
      </c>
      <c r="P39" s="28"/>
      <c r="Q39" s="28"/>
    </row>
    <row r="40" spans="1:36" x14ac:dyDescent="0.25">
      <c r="A40" s="39">
        <f>DATE($Q$6,$Q$7,30)</f>
        <v>46264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13">
        <f t="shared" si="0"/>
        <v>0</v>
      </c>
      <c r="P40" s="28"/>
      <c r="Q40" s="28"/>
    </row>
    <row r="41" spans="1:36" x14ac:dyDescent="0.25">
      <c r="A41" s="39">
        <f>DATE($Q$6,$Q$7,31)</f>
        <v>46265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13">
        <f t="shared" si="0"/>
        <v>0</v>
      </c>
      <c r="P41" s="28"/>
      <c r="Q41" s="28"/>
    </row>
    <row r="42" spans="1:36" x14ac:dyDescent="0.25">
      <c r="A42" s="40" t="s">
        <v>31</v>
      </c>
      <c r="B42" s="13">
        <f t="shared" ref="B42:N42" si="1">SUM(B11:B41)</f>
        <v>0</v>
      </c>
      <c r="C42" s="13">
        <f t="shared" si="1"/>
        <v>0</v>
      </c>
      <c r="D42" s="13">
        <f t="shared" si="1"/>
        <v>0</v>
      </c>
      <c r="E42" s="13">
        <f t="shared" si="1"/>
        <v>0</v>
      </c>
      <c r="F42" s="13">
        <f t="shared" si="1"/>
        <v>0</v>
      </c>
      <c r="G42" s="13">
        <f t="shared" si="1"/>
        <v>0</v>
      </c>
      <c r="H42" s="13">
        <f t="shared" si="1"/>
        <v>0</v>
      </c>
      <c r="I42" s="13">
        <f t="shared" si="1"/>
        <v>0</v>
      </c>
      <c r="J42" s="13">
        <f t="shared" si="1"/>
        <v>0</v>
      </c>
      <c r="K42" s="13">
        <f t="shared" si="1"/>
        <v>0</v>
      </c>
      <c r="L42" s="13">
        <f t="shared" si="1"/>
        <v>0</v>
      </c>
      <c r="M42" s="13">
        <f t="shared" si="1"/>
        <v>0</v>
      </c>
      <c r="N42" s="13">
        <f t="shared" si="1"/>
        <v>0</v>
      </c>
      <c r="P42" s="28">
        <f>SUM(P11:P41)</f>
        <v>0</v>
      </c>
      <c r="Q42" s="48"/>
    </row>
    <row r="45" spans="1:36" x14ac:dyDescent="0.25">
      <c r="B45" s="38" t="s">
        <v>16</v>
      </c>
      <c r="C45" s="19"/>
      <c r="D45" s="19"/>
      <c r="F45" s="21" t="s">
        <v>19</v>
      </c>
    </row>
    <row r="46" spans="1:36" ht="15.75" x14ac:dyDescent="0.25">
      <c r="B46" s="32" t="s">
        <v>15</v>
      </c>
      <c r="C46" s="60">
        <f>C6</f>
        <v>0</v>
      </c>
      <c r="D46" s="60"/>
      <c r="E46" s="60"/>
      <c r="F46" s="25" t="s">
        <v>20</v>
      </c>
      <c r="G46" s="62">
        <f>JANVIER!G46</f>
        <v>0</v>
      </c>
      <c r="H46" s="62"/>
      <c r="I46" s="6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</row>
    <row r="47" spans="1:36" ht="15.75" x14ac:dyDescent="0.25">
      <c r="B47" s="31" t="s">
        <v>22</v>
      </c>
      <c r="C47" s="61">
        <f>C7</f>
        <v>0</v>
      </c>
      <c r="D47" s="61"/>
      <c r="E47" s="61"/>
      <c r="F47" s="23" t="s">
        <v>21</v>
      </c>
      <c r="G47" s="72">
        <f>JANVIER!G47</f>
        <v>0</v>
      </c>
      <c r="H47" s="72"/>
      <c r="I47" s="72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</row>
    <row r="48" spans="1:36" x14ac:dyDescent="0.25">
      <c r="B48" s="27" t="s">
        <v>18</v>
      </c>
      <c r="C48" s="27"/>
      <c r="D48" s="27"/>
      <c r="F48" t="s">
        <v>18</v>
      </c>
    </row>
  </sheetData>
  <customSheetViews>
    <customSheetView guid="{B2D5D457-9994-4817-963E-7EA8DAAEE2A4}" topLeftCell="A4">
      <selection activeCell="A13" sqref="A13:IV28"/>
      <pageMargins left="0.7" right="0.7" top="0.75" bottom="0.75" header="0.3" footer="0.3"/>
    </customSheetView>
  </customSheetViews>
  <mergeCells count="11">
    <mergeCell ref="A3:I3"/>
    <mergeCell ref="J3:R3"/>
    <mergeCell ref="A4:I4"/>
    <mergeCell ref="J4:R4"/>
    <mergeCell ref="C6:E6"/>
    <mergeCell ref="U10:Z23"/>
    <mergeCell ref="C7:E7"/>
    <mergeCell ref="C46:E46"/>
    <mergeCell ref="G46:I46"/>
    <mergeCell ref="C47:E47"/>
    <mergeCell ref="G47:I47"/>
  </mergeCells>
  <phoneticPr fontId="0" type="noConversion"/>
  <conditionalFormatting sqref="A11:A38">
    <cfRule type="expression" dxfId="18" priority="2">
      <formula>OR(WEEKDAY(A11)=1,WEEKDAY(A11)=7)</formula>
    </cfRule>
  </conditionalFormatting>
  <conditionalFormatting sqref="A39:A41">
    <cfRule type="expression" dxfId="17" priority="1">
      <formula>OR(WEEKDAY(A39)=1,WEEKDAY(A39)=7)</formula>
    </cfRule>
  </conditionalFormatting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J48"/>
  <sheetViews>
    <sheetView zoomScale="70" zoomScaleNormal="70" zoomScaleSheetLayoutView="80" workbookViewId="0">
      <selection activeCell="Q7" sqref="Q7"/>
    </sheetView>
  </sheetViews>
  <sheetFormatPr baseColWidth="10" defaultRowHeight="15" x14ac:dyDescent="0.25"/>
  <cols>
    <col min="1" max="1" width="29.85546875" style="35" customWidth="1"/>
    <col min="2" max="13" width="18.7109375" customWidth="1"/>
    <col min="14" max="14" width="25.140625" customWidth="1"/>
    <col min="16" max="17" width="19.140625" customWidth="1"/>
    <col min="35" max="35" width="14.7109375" customWidth="1"/>
  </cols>
  <sheetData>
    <row r="1" spans="1:35" ht="54.75" customHeight="1" x14ac:dyDescent="0.25"/>
    <row r="2" spans="1:35" ht="15" customHeight="1" x14ac:dyDescent="0.25"/>
    <row r="3" spans="1:35" ht="18" customHeight="1" x14ac:dyDescent="0.25">
      <c r="A3" s="64" t="s">
        <v>25</v>
      </c>
      <c r="B3" s="64"/>
      <c r="C3" s="64"/>
      <c r="D3" s="64"/>
      <c r="E3" s="64"/>
      <c r="F3" s="64"/>
      <c r="G3" s="64"/>
      <c r="H3" s="64"/>
      <c r="I3" s="64"/>
      <c r="J3" s="64" t="s">
        <v>25</v>
      </c>
      <c r="K3" s="64"/>
      <c r="L3" s="64"/>
      <c r="M3" s="64"/>
      <c r="N3" s="64"/>
      <c r="O3" s="64"/>
      <c r="P3" s="64"/>
      <c r="Q3" s="64"/>
      <c r="R3" s="6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13.15" customHeight="1" x14ac:dyDescent="0.25">
      <c r="A4" s="65">
        <f>DATE($Q$6,$Q$7,1)</f>
        <v>46266</v>
      </c>
      <c r="B4" s="65"/>
      <c r="C4" s="65"/>
      <c r="D4" s="65"/>
      <c r="E4" s="65"/>
      <c r="F4" s="65"/>
      <c r="G4" s="65"/>
      <c r="H4" s="65"/>
      <c r="I4" s="65"/>
      <c r="J4" s="65">
        <f>DATE($Q$6,$Q$7,1)</f>
        <v>46266</v>
      </c>
      <c r="K4" s="65"/>
      <c r="L4" s="65"/>
      <c r="M4" s="65"/>
      <c r="N4" s="65"/>
      <c r="O4" s="65"/>
      <c r="P4" s="65"/>
      <c r="Q4" s="65"/>
      <c r="R4" s="65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</row>
    <row r="5" spans="1:35" ht="13.15" customHeight="1" x14ac:dyDescent="0.25">
      <c r="A5" s="49"/>
      <c r="B5" s="49"/>
      <c r="C5" s="49"/>
      <c r="D5" s="49"/>
      <c r="E5" s="49"/>
      <c r="F5" s="49"/>
      <c r="G5" s="49"/>
      <c r="H5" s="49"/>
      <c r="I5" s="49"/>
      <c r="J5" s="54"/>
      <c r="K5" s="54"/>
      <c r="L5" s="54"/>
      <c r="M5" s="54"/>
      <c r="N5" s="54"/>
      <c r="O5" s="54"/>
      <c r="P5" s="54"/>
      <c r="Q5" s="5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</row>
    <row r="6" spans="1:35" ht="16.7" customHeight="1" x14ac:dyDescent="0.25">
      <c r="B6" s="37" t="s">
        <v>17</v>
      </c>
      <c r="C6" s="66">
        <f>JANVIER!C6</f>
        <v>0</v>
      </c>
      <c r="D6" s="67"/>
      <c r="E6" s="68"/>
      <c r="F6" s="33"/>
      <c r="G6" s="33"/>
      <c r="H6" s="34"/>
      <c r="I6" s="34"/>
      <c r="J6" s="34"/>
      <c r="K6" s="34"/>
      <c r="L6" s="34"/>
      <c r="M6" s="34"/>
      <c r="N6" s="34"/>
      <c r="O6" s="34"/>
      <c r="P6" t="s">
        <v>32</v>
      </c>
      <c r="Q6" s="51">
        <f>JANVIER!Q6</f>
        <v>2026</v>
      </c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</row>
    <row r="7" spans="1:35" ht="18" customHeight="1" x14ac:dyDescent="0.25">
      <c r="B7" s="37" t="s">
        <v>1</v>
      </c>
      <c r="C7" s="69">
        <f>JANVIER!C7</f>
        <v>0</v>
      </c>
      <c r="D7" s="70"/>
      <c r="E7" s="71"/>
      <c r="F7" s="33"/>
      <c r="G7" s="33"/>
      <c r="H7" s="34"/>
      <c r="I7" s="34"/>
      <c r="J7" s="34"/>
      <c r="K7" s="34"/>
      <c r="L7" s="34"/>
      <c r="M7" s="34"/>
      <c r="N7" s="34"/>
      <c r="O7" s="34"/>
      <c r="P7" t="s">
        <v>33</v>
      </c>
      <c r="Q7" s="12">
        <v>9</v>
      </c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</row>
    <row r="9" spans="1:35" x14ac:dyDescent="0.25"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</row>
    <row r="10" spans="1:35" ht="90" customHeight="1" x14ac:dyDescent="0.25">
      <c r="A10" s="44" t="s">
        <v>26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3"/>
      <c r="N10" s="45" t="s">
        <v>29</v>
      </c>
      <c r="P10" s="45" t="s">
        <v>30</v>
      </c>
      <c r="Q10" s="46" t="s">
        <v>24</v>
      </c>
      <c r="U10" s="63" t="s">
        <v>28</v>
      </c>
      <c r="V10" s="63"/>
      <c r="W10" s="63"/>
      <c r="X10" s="63"/>
      <c r="Y10" s="63"/>
      <c r="Z10" s="63"/>
    </row>
    <row r="11" spans="1:35" ht="15" customHeight="1" x14ac:dyDescent="0.25">
      <c r="A11" s="39">
        <f>DATE($Q$6,$Q$7,1)</f>
        <v>46266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13">
        <f>SUM(B11:M11)</f>
        <v>0</v>
      </c>
      <c r="P11" s="13"/>
      <c r="Q11" s="13"/>
      <c r="U11" s="63"/>
      <c r="V11" s="63"/>
      <c r="W11" s="63"/>
      <c r="X11" s="63"/>
      <c r="Y11" s="63"/>
      <c r="Z11" s="63"/>
    </row>
    <row r="12" spans="1:35" ht="15" customHeight="1" x14ac:dyDescent="0.25">
      <c r="A12" s="39">
        <f>DATE($Q$6,$Q$7,2)</f>
        <v>46267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13">
        <f t="shared" ref="N12:N41" si="0">SUM(B12:M12)</f>
        <v>0</v>
      </c>
      <c r="P12" s="13"/>
      <c r="Q12" s="13"/>
      <c r="U12" s="63"/>
      <c r="V12" s="63"/>
      <c r="W12" s="63"/>
      <c r="X12" s="63"/>
      <c r="Y12" s="63"/>
      <c r="Z12" s="63"/>
    </row>
    <row r="13" spans="1:35" ht="15" customHeight="1" x14ac:dyDescent="0.25">
      <c r="A13" s="39">
        <f>DATE($Q$6,$Q$7,3)</f>
        <v>46268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13">
        <f t="shared" si="0"/>
        <v>0</v>
      </c>
      <c r="P13" s="13"/>
      <c r="Q13" s="13"/>
      <c r="U13" s="63"/>
      <c r="V13" s="63"/>
      <c r="W13" s="63"/>
      <c r="X13" s="63"/>
      <c r="Y13" s="63"/>
      <c r="Z13" s="63"/>
    </row>
    <row r="14" spans="1:35" ht="15" customHeight="1" x14ac:dyDescent="0.25">
      <c r="A14" s="39">
        <f>DATE($Q$6,$Q$7,4)</f>
        <v>46269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13">
        <f t="shared" si="0"/>
        <v>0</v>
      </c>
      <c r="P14" s="28"/>
      <c r="Q14" s="28"/>
      <c r="U14" s="63"/>
      <c r="V14" s="63"/>
      <c r="W14" s="63"/>
      <c r="X14" s="63"/>
      <c r="Y14" s="63"/>
      <c r="Z14" s="63"/>
    </row>
    <row r="15" spans="1:35" ht="15" customHeight="1" x14ac:dyDescent="0.25">
      <c r="A15" s="39">
        <f>DATE($Q$6,$Q$7,5)</f>
        <v>46270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13">
        <f t="shared" si="0"/>
        <v>0</v>
      </c>
      <c r="P15" s="28"/>
      <c r="Q15" s="28"/>
      <c r="U15" s="63"/>
      <c r="V15" s="63"/>
      <c r="W15" s="63"/>
      <c r="X15" s="63"/>
      <c r="Y15" s="63"/>
      <c r="Z15" s="63"/>
    </row>
    <row r="16" spans="1:35" ht="15" customHeight="1" x14ac:dyDescent="0.25">
      <c r="A16" s="39">
        <f>DATE($Q$6,$Q$7,6)</f>
        <v>46271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13">
        <f t="shared" si="0"/>
        <v>0</v>
      </c>
      <c r="P16" s="28"/>
      <c r="Q16" s="28"/>
      <c r="U16" s="63"/>
      <c r="V16" s="63"/>
      <c r="W16" s="63"/>
      <c r="X16" s="63"/>
      <c r="Y16" s="63"/>
      <c r="Z16" s="63"/>
    </row>
    <row r="17" spans="1:26" ht="15" customHeight="1" x14ac:dyDescent="0.25">
      <c r="A17" s="39">
        <f>DATE($Q$6,$Q$7,7)</f>
        <v>46272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13">
        <f t="shared" si="0"/>
        <v>0</v>
      </c>
      <c r="P17" s="28"/>
      <c r="Q17" s="28"/>
      <c r="U17" s="63"/>
      <c r="V17" s="63"/>
      <c r="W17" s="63"/>
      <c r="X17" s="63"/>
      <c r="Y17" s="63"/>
      <c r="Z17" s="63"/>
    </row>
    <row r="18" spans="1:26" ht="15" customHeight="1" x14ac:dyDescent="0.25">
      <c r="A18" s="39">
        <f>DATE($Q$6,$Q$7,8)</f>
        <v>46273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13">
        <f t="shared" si="0"/>
        <v>0</v>
      </c>
      <c r="P18" s="28"/>
      <c r="Q18" s="28"/>
      <c r="U18" s="63"/>
      <c r="V18" s="63"/>
      <c r="W18" s="63"/>
      <c r="X18" s="63"/>
      <c r="Y18" s="63"/>
      <c r="Z18" s="63"/>
    </row>
    <row r="19" spans="1:26" ht="18.75" customHeight="1" x14ac:dyDescent="0.25">
      <c r="A19" s="39">
        <f>DATE($Q$6,$Q$7,9)</f>
        <v>46274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13">
        <f t="shared" si="0"/>
        <v>0</v>
      </c>
      <c r="P19" s="28"/>
      <c r="Q19" s="28"/>
      <c r="U19" s="63"/>
      <c r="V19" s="63"/>
      <c r="W19" s="63"/>
      <c r="X19" s="63"/>
      <c r="Y19" s="63"/>
      <c r="Z19" s="63"/>
    </row>
    <row r="20" spans="1:26" ht="15" customHeight="1" x14ac:dyDescent="0.25">
      <c r="A20" s="39">
        <f>DATE($Q$6,$Q$7,10)</f>
        <v>46275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13">
        <f t="shared" si="0"/>
        <v>0</v>
      </c>
      <c r="P20" s="28"/>
      <c r="Q20" s="28"/>
      <c r="U20" s="63"/>
      <c r="V20" s="63"/>
      <c r="W20" s="63"/>
      <c r="X20" s="63"/>
      <c r="Y20" s="63"/>
      <c r="Z20" s="63"/>
    </row>
    <row r="21" spans="1:26" ht="15" customHeight="1" x14ac:dyDescent="0.25">
      <c r="A21" s="39">
        <f>DATE($Q$6,$Q$7,11)</f>
        <v>46276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13">
        <f t="shared" si="0"/>
        <v>0</v>
      </c>
      <c r="P21" s="28"/>
      <c r="Q21" s="28"/>
      <c r="U21" s="63"/>
      <c r="V21" s="63"/>
      <c r="W21" s="63"/>
      <c r="X21" s="63"/>
      <c r="Y21" s="63"/>
      <c r="Z21" s="63"/>
    </row>
    <row r="22" spans="1:26" x14ac:dyDescent="0.25">
      <c r="A22" s="39">
        <f>DATE($Q$6,$Q$7,12)</f>
        <v>46277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13">
        <f t="shared" si="0"/>
        <v>0</v>
      </c>
      <c r="P22" s="28"/>
      <c r="Q22" s="28"/>
      <c r="U22" s="63"/>
      <c r="V22" s="63"/>
      <c r="W22" s="63"/>
      <c r="X22" s="63"/>
      <c r="Y22" s="63"/>
      <c r="Z22" s="63"/>
    </row>
    <row r="23" spans="1:26" x14ac:dyDescent="0.25">
      <c r="A23" s="39">
        <f>DATE($Q$6,$Q$7,13)</f>
        <v>46278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13">
        <f t="shared" si="0"/>
        <v>0</v>
      </c>
      <c r="P23" s="28"/>
      <c r="Q23" s="28"/>
      <c r="U23" s="63"/>
      <c r="V23" s="63"/>
      <c r="W23" s="63"/>
      <c r="X23" s="63"/>
      <c r="Y23" s="63"/>
      <c r="Z23" s="63"/>
    </row>
    <row r="24" spans="1:26" x14ac:dyDescent="0.25">
      <c r="A24" s="39">
        <f>DATE($Q$6,$Q$7,14)</f>
        <v>46279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13">
        <f t="shared" si="0"/>
        <v>0</v>
      </c>
      <c r="P24" s="28"/>
      <c r="Q24" s="28"/>
    </row>
    <row r="25" spans="1:26" x14ac:dyDescent="0.25">
      <c r="A25" s="39">
        <f>DATE($Q$6,$Q$7,15)</f>
        <v>46280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13">
        <f t="shared" si="0"/>
        <v>0</v>
      </c>
      <c r="P25" s="28"/>
      <c r="Q25" s="28"/>
    </row>
    <row r="26" spans="1:26" x14ac:dyDescent="0.25">
      <c r="A26" s="39">
        <f>DATE($Q$6,$Q$7,16)</f>
        <v>46281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13">
        <f t="shared" si="0"/>
        <v>0</v>
      </c>
      <c r="P26" s="28"/>
      <c r="Q26" s="28"/>
    </row>
    <row r="27" spans="1:26" x14ac:dyDescent="0.25">
      <c r="A27" s="39">
        <f>DATE($Q$6,$Q$7,17)</f>
        <v>46282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13">
        <f t="shared" si="0"/>
        <v>0</v>
      </c>
      <c r="P27" s="28"/>
      <c r="Q27" s="28"/>
    </row>
    <row r="28" spans="1:26" x14ac:dyDescent="0.25">
      <c r="A28" s="39">
        <f>DATE($Q$6,$Q$7,18)</f>
        <v>46283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13">
        <f t="shared" si="0"/>
        <v>0</v>
      </c>
      <c r="P28" s="28"/>
      <c r="Q28" s="28"/>
    </row>
    <row r="29" spans="1:26" x14ac:dyDescent="0.25">
      <c r="A29" s="39">
        <f>DATE($Q$6,$Q$7,19)</f>
        <v>46284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13">
        <f t="shared" si="0"/>
        <v>0</v>
      </c>
      <c r="P29" s="28"/>
      <c r="Q29" s="28"/>
    </row>
    <row r="30" spans="1:26" x14ac:dyDescent="0.25">
      <c r="A30" s="39">
        <f>DATE($Q$6,$Q$7,20)</f>
        <v>46285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13">
        <f t="shared" si="0"/>
        <v>0</v>
      </c>
      <c r="P30" s="28"/>
      <c r="Q30" s="28"/>
    </row>
    <row r="31" spans="1:26" x14ac:dyDescent="0.25">
      <c r="A31" s="39">
        <f>DATE($Q$6,$Q$7,21)</f>
        <v>46286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13">
        <f t="shared" si="0"/>
        <v>0</v>
      </c>
      <c r="P31" s="28"/>
      <c r="Q31" s="28"/>
    </row>
    <row r="32" spans="1:26" x14ac:dyDescent="0.25">
      <c r="A32" s="39">
        <f>DATE($Q$6,$Q$7,22)</f>
        <v>46287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13">
        <f t="shared" si="0"/>
        <v>0</v>
      </c>
      <c r="P32" s="28"/>
      <c r="Q32" s="28"/>
    </row>
    <row r="33" spans="1:36" x14ac:dyDescent="0.25">
      <c r="A33" s="39">
        <f>DATE($Q$6,$Q$7,23)</f>
        <v>46288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13">
        <f t="shared" si="0"/>
        <v>0</v>
      </c>
      <c r="P33" s="28"/>
      <c r="Q33" s="28"/>
    </row>
    <row r="34" spans="1:36" x14ac:dyDescent="0.25">
      <c r="A34" s="39">
        <f>DATE($Q$6,$Q$7,24)</f>
        <v>46289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13">
        <f t="shared" si="0"/>
        <v>0</v>
      </c>
      <c r="P34" s="28"/>
      <c r="Q34" s="28"/>
    </row>
    <row r="35" spans="1:36" x14ac:dyDescent="0.25">
      <c r="A35" s="39">
        <f>DATE($Q$6,$Q$7,25)</f>
        <v>46290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13">
        <f t="shared" si="0"/>
        <v>0</v>
      </c>
      <c r="P35" s="28"/>
      <c r="Q35" s="28"/>
    </row>
    <row r="36" spans="1:36" x14ac:dyDescent="0.25">
      <c r="A36" s="39">
        <f>DATE($Q$6,$Q$7,26)</f>
        <v>46291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13">
        <f t="shared" si="0"/>
        <v>0</v>
      </c>
      <c r="P36" s="28"/>
      <c r="Q36" s="28"/>
    </row>
    <row r="37" spans="1:36" x14ac:dyDescent="0.25">
      <c r="A37" s="39">
        <f>DATE($Q$6,$Q$7,27)</f>
        <v>46292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13">
        <f t="shared" si="0"/>
        <v>0</v>
      </c>
      <c r="P37" s="28"/>
      <c r="Q37" s="28"/>
    </row>
    <row r="38" spans="1:36" x14ac:dyDescent="0.25">
      <c r="A38" s="39">
        <f>DATE($Q$6,$Q$7,28)</f>
        <v>46293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13">
        <f t="shared" si="0"/>
        <v>0</v>
      </c>
      <c r="P38" s="28"/>
      <c r="Q38" s="28"/>
    </row>
    <row r="39" spans="1:36" x14ac:dyDescent="0.25">
      <c r="A39" s="39">
        <f>DATE($Q$6,$Q$7,29)</f>
        <v>46294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13">
        <f t="shared" si="0"/>
        <v>0</v>
      </c>
      <c r="P39" s="28"/>
      <c r="Q39" s="28"/>
    </row>
    <row r="40" spans="1:36" x14ac:dyDescent="0.25">
      <c r="A40" s="39">
        <f>DATE($Q$6,$Q$7,30)</f>
        <v>46295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13">
        <f t="shared" si="0"/>
        <v>0</v>
      </c>
      <c r="P40" s="28"/>
      <c r="Q40" s="28"/>
    </row>
    <row r="41" spans="1:36" x14ac:dyDescent="0.25">
      <c r="A41" s="39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13">
        <f t="shared" si="0"/>
        <v>0</v>
      </c>
      <c r="P41" s="28"/>
      <c r="Q41" s="28"/>
    </row>
    <row r="42" spans="1:36" x14ac:dyDescent="0.25">
      <c r="A42" s="40" t="s">
        <v>31</v>
      </c>
      <c r="B42" s="13">
        <f t="shared" ref="B42:N42" si="1">SUM(B11:B41)</f>
        <v>0</v>
      </c>
      <c r="C42" s="13">
        <f t="shared" si="1"/>
        <v>0</v>
      </c>
      <c r="D42" s="13">
        <f t="shared" si="1"/>
        <v>0</v>
      </c>
      <c r="E42" s="13">
        <f t="shared" si="1"/>
        <v>0</v>
      </c>
      <c r="F42" s="13">
        <f t="shared" si="1"/>
        <v>0</v>
      </c>
      <c r="G42" s="13">
        <f t="shared" si="1"/>
        <v>0</v>
      </c>
      <c r="H42" s="13">
        <f t="shared" si="1"/>
        <v>0</v>
      </c>
      <c r="I42" s="13">
        <f t="shared" si="1"/>
        <v>0</v>
      </c>
      <c r="J42" s="13">
        <f t="shared" si="1"/>
        <v>0</v>
      </c>
      <c r="K42" s="13">
        <f t="shared" si="1"/>
        <v>0</v>
      </c>
      <c r="L42" s="13">
        <f t="shared" si="1"/>
        <v>0</v>
      </c>
      <c r="M42" s="13">
        <f t="shared" si="1"/>
        <v>0</v>
      </c>
      <c r="N42" s="13">
        <f t="shared" si="1"/>
        <v>0</v>
      </c>
      <c r="P42" s="28">
        <f>SUM(P11:P41)</f>
        <v>0</v>
      </c>
      <c r="Q42" s="48"/>
    </row>
    <row r="45" spans="1:36" x14ac:dyDescent="0.25">
      <c r="B45" s="38" t="s">
        <v>16</v>
      </c>
      <c r="C45" s="19"/>
      <c r="D45" s="19"/>
      <c r="F45" s="21" t="s">
        <v>19</v>
      </c>
    </row>
    <row r="46" spans="1:36" ht="15.75" x14ac:dyDescent="0.25">
      <c r="B46" s="32" t="s">
        <v>15</v>
      </c>
      <c r="C46" s="60">
        <f>C6</f>
        <v>0</v>
      </c>
      <c r="D46" s="60"/>
      <c r="E46" s="60"/>
      <c r="F46" s="25" t="s">
        <v>20</v>
      </c>
      <c r="G46" s="62">
        <f>JANVIER!G46</f>
        <v>0</v>
      </c>
      <c r="H46" s="62"/>
      <c r="I46" s="6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</row>
    <row r="47" spans="1:36" ht="15.75" x14ac:dyDescent="0.25">
      <c r="B47" s="31" t="s">
        <v>22</v>
      </c>
      <c r="C47" s="61">
        <f>C7</f>
        <v>0</v>
      </c>
      <c r="D47" s="61"/>
      <c r="E47" s="61"/>
      <c r="F47" s="23" t="s">
        <v>21</v>
      </c>
      <c r="G47" s="72">
        <f>JANVIER!G47</f>
        <v>0</v>
      </c>
      <c r="H47" s="72"/>
      <c r="I47" s="72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</row>
    <row r="48" spans="1:36" x14ac:dyDescent="0.25">
      <c r="B48" s="27" t="s">
        <v>18</v>
      </c>
      <c r="C48" s="27"/>
      <c r="D48" s="27"/>
      <c r="F48" t="s">
        <v>18</v>
      </c>
    </row>
  </sheetData>
  <customSheetViews>
    <customSheetView guid="{B2D5D457-9994-4817-963E-7EA8DAAEE2A4}" topLeftCell="A10">
      <selection activeCell="A13" sqref="A13:IV28"/>
      <pageMargins left="0.7" right="0.7" top="0.75" bottom="0.75" header="0.3" footer="0.3"/>
    </customSheetView>
  </customSheetViews>
  <mergeCells count="11">
    <mergeCell ref="A3:I3"/>
    <mergeCell ref="J3:R3"/>
    <mergeCell ref="A4:I4"/>
    <mergeCell ref="J4:R4"/>
    <mergeCell ref="C6:E6"/>
    <mergeCell ref="U10:Z23"/>
    <mergeCell ref="C7:E7"/>
    <mergeCell ref="C46:E46"/>
    <mergeCell ref="G46:I46"/>
    <mergeCell ref="C47:E47"/>
    <mergeCell ref="G47:I47"/>
  </mergeCells>
  <phoneticPr fontId="0" type="noConversion"/>
  <conditionalFormatting sqref="A11:A38">
    <cfRule type="expression" dxfId="16" priority="2">
      <formula>OR(WEEKDAY(A11)=1,WEEKDAY(A11)=7)</formula>
    </cfRule>
  </conditionalFormatting>
  <conditionalFormatting sqref="A39:A41">
    <cfRule type="expression" dxfId="15" priority="1">
      <formula>OR(WEEKDAY(A39)=1,WEEKDAY(A39)=7)</formula>
    </cfRule>
  </conditionalFormatting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25</vt:i4>
      </vt:variant>
    </vt:vector>
  </HeadingPairs>
  <TitlesOfParts>
    <vt:vector size="38" baseType="lpstr">
      <vt:lpstr>JANVIER</vt:lpstr>
      <vt:lpstr>FEVRIER</vt:lpstr>
      <vt:lpstr>MARS</vt:lpstr>
      <vt:lpstr>AVRIL</vt:lpstr>
      <vt:lpstr>MAI</vt:lpstr>
      <vt:lpstr>JUIN</vt:lpstr>
      <vt:lpstr>JUILLET</vt:lpstr>
      <vt:lpstr>AOUT</vt:lpstr>
      <vt:lpstr>SEPTEMBRE</vt:lpstr>
      <vt:lpstr>OCTOBRE</vt:lpstr>
      <vt:lpstr>NOVEMBRE</vt:lpstr>
      <vt:lpstr>DECEMBRE</vt:lpstr>
      <vt:lpstr>TOTAL ANNUEL</vt:lpstr>
      <vt:lpstr>AOUT!Impression_des_titres</vt:lpstr>
      <vt:lpstr>AVRIL!Impression_des_titres</vt:lpstr>
      <vt:lpstr>DECEMBRE!Impression_des_titres</vt:lpstr>
      <vt:lpstr>FEVRIER!Impression_des_titres</vt:lpstr>
      <vt:lpstr>JANVIER!Impression_des_titres</vt:lpstr>
      <vt:lpstr>JUILLET!Impression_des_titres</vt:lpstr>
      <vt:lpstr>JUIN!Impression_des_titres</vt:lpstr>
      <vt:lpstr>MAI!Impression_des_titres</vt:lpstr>
      <vt:lpstr>MARS!Impression_des_titres</vt:lpstr>
      <vt:lpstr>NOVEMBRE!Impression_des_titres</vt:lpstr>
      <vt:lpstr>OCTOBRE!Impression_des_titres</vt:lpstr>
      <vt:lpstr>SEPTEMBRE!Impression_des_titres</vt:lpstr>
      <vt:lpstr>AOUT!Zone_d_impression</vt:lpstr>
      <vt:lpstr>AVRIL!Zone_d_impression</vt:lpstr>
      <vt:lpstr>DECEMBRE!Zone_d_impression</vt:lpstr>
      <vt:lpstr>FEVRIER!Zone_d_impression</vt:lpstr>
      <vt:lpstr>JANVIER!Zone_d_impression</vt:lpstr>
      <vt:lpstr>JUILLET!Zone_d_impression</vt:lpstr>
      <vt:lpstr>JUIN!Zone_d_impression</vt:lpstr>
      <vt:lpstr>MAI!Zone_d_impression</vt:lpstr>
      <vt:lpstr>MARS!Zone_d_impression</vt:lpstr>
      <vt:lpstr>NOVEMBRE!Zone_d_impression</vt:lpstr>
      <vt:lpstr>OCTOBRE!Zone_d_impression</vt:lpstr>
      <vt:lpstr>SEPTEMBRE!Zone_d_impression</vt:lpstr>
      <vt:lpstr>'TOTAL ANNUEL'!Zone_d_impression</vt:lpstr>
    </vt:vector>
  </TitlesOfParts>
  <Company>cg49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santenac, francoise</dc:creator>
  <cp:lastModifiedBy>descombes, gabrielle</cp:lastModifiedBy>
  <cp:lastPrinted>2020-01-16T14:46:40Z</cp:lastPrinted>
  <dcterms:created xsi:type="dcterms:W3CDTF">2010-11-15T12:45:14Z</dcterms:created>
  <dcterms:modified xsi:type="dcterms:W3CDTF">2025-10-31T10:23:21Z</dcterms:modified>
</cp:coreProperties>
</file>